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0E055CE8-8703-4131-9408-975655399389}" xr6:coauthVersionLast="36" xr6:coauthVersionMax="36" xr10:uidLastSave="{00000000-0000-0000-0000-000000000000}"/>
  <bookViews>
    <workbookView xWindow="0" yWindow="0" windowWidth="23040" windowHeight="10404" tabRatio="832" xr2:uid="{00000000-000D-0000-FFFF-FFFF00000000}"/>
  </bookViews>
  <sheets>
    <sheet name="ENG" sheetId="5" r:id="rId1"/>
    <sheet name="RUS" sheetId="2" r:id="rId2"/>
    <sheet name="ENG_old" sheetId="3" state="hidden" r:id="rId3"/>
  </sheets>
  <definedNames>
    <definedName name="_xlnm._FilterDatabase" localSheetId="1" hidden="1">RUS!$B$6:$V$218</definedName>
    <definedName name="ENVIRONMENT">ENG!$B$8</definedName>
    <definedName name="GOVERNANCE">ENG!$B$169</definedName>
    <definedName name="SOCIAL">ENG!$B$52</definedName>
    <definedName name="КОРПОРАТИВНОЕ_УПРАВЛЕНИЕ">RUS!$B$169</definedName>
    <definedName name="СОЦИАЛЬНЫЕ_ПОКАЗАТЕЛИ">RUS!$B$52</definedName>
    <definedName name="ЭКОЛОГИЧЕСКИЕ_ПОКАЗАТЕЛИ">RUS!$B$8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8" i="5" l="1"/>
  <c r="T158" i="5"/>
  <c r="U158" i="5"/>
  <c r="S87" i="5" l="1"/>
  <c r="U11" i="5"/>
  <c r="U55" i="2"/>
  <c r="S55" i="2"/>
  <c r="S16" i="5" l="1"/>
  <c r="S16" i="2" l="1"/>
  <c r="T16" i="5" l="1"/>
  <c r="U83" i="2" l="1"/>
  <c r="U87" i="5" l="1"/>
  <c r="U84" i="5"/>
  <c r="T84" i="5"/>
  <c r="S84" i="5"/>
  <c r="U83" i="5"/>
  <c r="T83" i="5"/>
  <c r="S83" i="5"/>
  <c r="U75" i="5"/>
  <c r="T75" i="5"/>
  <c r="S75" i="5"/>
  <c r="U71" i="5"/>
  <c r="T71" i="5"/>
  <c r="S71" i="5"/>
  <c r="U68" i="5"/>
  <c r="T68" i="5"/>
  <c r="S68" i="5"/>
  <c r="U82" i="5" l="1"/>
  <c r="T82" i="5"/>
  <c r="S74" i="5"/>
  <c r="U74" i="5"/>
  <c r="T74" i="5"/>
  <c r="S82" i="5"/>
  <c r="U139" i="5"/>
  <c r="T139" i="5"/>
  <c r="S139" i="5"/>
  <c r="U139" i="2"/>
  <c r="T139" i="2"/>
  <c r="S139" i="2"/>
  <c r="U84" i="2"/>
  <c r="U75" i="2" l="1"/>
  <c r="T75" i="2"/>
  <c r="S75" i="2"/>
  <c r="U71" i="2"/>
  <c r="T71" i="2"/>
  <c r="S71" i="2"/>
  <c r="U68" i="2"/>
  <c r="T68" i="2"/>
  <c r="S68" i="2"/>
  <c r="T74" i="2" l="1"/>
  <c r="U46" i="5"/>
  <c r="U50" i="5"/>
  <c r="T50" i="5"/>
  <c r="S50" i="5"/>
  <c r="U50" i="2"/>
  <c r="T50" i="2"/>
  <c r="S50" i="2"/>
  <c r="S84" i="2" l="1"/>
  <c r="S83" i="2"/>
  <c r="T84" i="2"/>
  <c r="T83" i="2"/>
  <c r="U82" i="2" l="1"/>
  <c r="T82" i="2"/>
  <c r="S82" i="2"/>
  <c r="U156" i="5" l="1"/>
  <c r="T156" i="5"/>
  <c r="S156" i="5"/>
  <c r="U155" i="5"/>
  <c r="T155" i="5"/>
  <c r="S155" i="5"/>
  <c r="U154" i="5"/>
  <c r="T154" i="5"/>
  <c r="S154" i="5"/>
  <c r="U153" i="5"/>
  <c r="T153" i="5"/>
  <c r="S153" i="5"/>
  <c r="U152" i="5"/>
  <c r="T152" i="5"/>
  <c r="S152" i="5"/>
  <c r="U151" i="5"/>
  <c r="T151" i="5"/>
  <c r="S151" i="5"/>
  <c r="S92" i="5"/>
  <c r="T92" i="5"/>
  <c r="U92" i="5"/>
  <c r="S95" i="5"/>
  <c r="T95" i="5"/>
  <c r="U95" i="5"/>
  <c r="U158" i="2" l="1"/>
  <c r="T158" i="2"/>
  <c r="S158" i="2"/>
  <c r="T87" i="5" l="1"/>
  <c r="U59" i="5"/>
  <c r="T59" i="5"/>
  <c r="T81" i="5" s="1"/>
  <c r="S59" i="5"/>
  <c r="U55" i="5"/>
  <c r="T55" i="5"/>
  <c r="S55" i="5"/>
  <c r="U44" i="5"/>
  <c r="T46" i="5"/>
  <c r="T44" i="5" s="1"/>
  <c r="S46" i="5"/>
  <c r="S44" i="5" s="1"/>
  <c r="U23" i="5"/>
  <c r="T23" i="5"/>
  <c r="S23" i="5"/>
  <c r="T11" i="5"/>
  <c r="S11" i="5"/>
  <c r="U199" i="5" l="1"/>
  <c r="U81" i="5"/>
  <c r="S199" i="5"/>
  <c r="S81" i="5"/>
  <c r="T199" i="5"/>
  <c r="T16" i="2" l="1"/>
  <c r="U153" i="2" l="1"/>
  <c r="U154" i="2"/>
  <c r="U155" i="2"/>
  <c r="U156" i="2"/>
  <c r="U151" i="2"/>
  <c r="U152" i="2"/>
  <c r="U148" i="2"/>
  <c r="U145" i="2"/>
  <c r="U142" i="2"/>
  <c r="U136" i="2"/>
  <c r="U95" i="2" l="1"/>
  <c r="U92" i="2"/>
  <c r="U87" i="2"/>
  <c r="U74" i="2"/>
  <c r="U59" i="2"/>
  <c r="U199" i="2" s="1"/>
  <c r="U81" i="2" l="1"/>
  <c r="T46" i="2"/>
  <c r="U46" i="2"/>
  <c r="U44" i="2" s="1"/>
  <c r="S46" i="2"/>
  <c r="S44" i="2" s="1"/>
  <c r="T23" i="2" l="1"/>
  <c r="U23" i="2"/>
  <c r="S23" i="2"/>
  <c r="S11" i="2" l="1"/>
  <c r="U11" i="2" l="1"/>
  <c r="T156" i="2" l="1"/>
  <c r="S156" i="2"/>
  <c r="T155" i="2"/>
  <c r="S155" i="2"/>
  <c r="S154" i="2"/>
  <c r="S95" i="2" l="1"/>
  <c r="T92" i="2"/>
  <c r="T55" i="2" l="1"/>
  <c r="T49" i="3" l="1"/>
  <c r="S49" i="3"/>
  <c r="S74" i="2" l="1"/>
  <c r="T73" i="3" l="1"/>
  <c r="S73" i="3"/>
  <c r="T34" i="3"/>
  <c r="S34" i="3"/>
  <c r="T22" i="3"/>
  <c r="T87" i="2"/>
  <c r="S87" i="2"/>
  <c r="T171" i="3"/>
  <c r="S171" i="3"/>
  <c r="T168" i="3"/>
  <c r="S168" i="3"/>
  <c r="T45" i="3"/>
  <c r="S45" i="3"/>
  <c r="T41" i="3"/>
  <c r="S41" i="3"/>
  <c r="T59" i="2" l="1"/>
  <c r="T81" i="2" s="1"/>
  <c r="S59" i="2"/>
  <c r="S81" i="2" s="1"/>
  <c r="S199" i="2" l="1"/>
  <c r="T199" i="2"/>
  <c r="T44" i="2"/>
  <c r="T11" i="2"/>
  <c r="T167" i="3" l="1"/>
  <c r="S167" i="3"/>
  <c r="T154" i="3" l="1"/>
  <c r="S154" i="3"/>
  <c r="T148" i="3" l="1"/>
  <c r="S148" i="3"/>
  <c r="T154" i="2"/>
  <c r="T146" i="3"/>
  <c r="S146" i="3"/>
  <c r="T145" i="3"/>
  <c r="S145" i="3"/>
  <c r="T144" i="3"/>
  <c r="S144" i="3"/>
  <c r="T143" i="3"/>
  <c r="S143" i="3"/>
  <c r="T142" i="3"/>
  <c r="S142" i="3"/>
  <c r="T141" i="3"/>
  <c r="S141" i="3"/>
  <c r="T138" i="3"/>
  <c r="S138" i="3"/>
  <c r="T135" i="3"/>
  <c r="S135" i="3"/>
  <c r="T132" i="3"/>
  <c r="S132" i="3"/>
  <c r="T129" i="3"/>
  <c r="S129" i="3"/>
  <c r="T81" i="3" l="1"/>
  <c r="S81" i="3"/>
  <c r="T78" i="3"/>
  <c r="S78" i="3"/>
  <c r="S92" i="2"/>
  <c r="T68" i="3"/>
  <c r="S68" i="3"/>
  <c r="T15" i="3" l="1"/>
  <c r="T10" i="3"/>
  <c r="T31" i="3" l="1"/>
  <c r="S31" i="3"/>
  <c r="S65" i="3" l="1"/>
  <c r="T65" i="3"/>
  <c r="S153" i="2" l="1"/>
  <c r="T95" i="2" l="1"/>
  <c r="T153" i="2" l="1"/>
  <c r="T152" i="2"/>
  <c r="S152" i="2"/>
  <c r="T151" i="2"/>
  <c r="S151" i="2"/>
  <c r="T148" i="2"/>
  <c r="S148" i="2"/>
  <c r="T145" i="2"/>
  <c r="S145" i="2"/>
  <c r="T142" i="2"/>
  <c r="S142" i="2"/>
  <c r="T136" i="2"/>
  <c r="S1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7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Percentage: Total enterprise headcount held by contractors and/or consultants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7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Percentage: Total enterprise headcount held by contractors and/or consultants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T5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Добавлено в доп. запрос</t>
        </r>
      </text>
    </comment>
  </commentList>
</comments>
</file>

<file path=xl/sharedStrings.xml><?xml version="1.0" encoding="utf-8"?>
<sst xmlns="http://schemas.openxmlformats.org/spreadsheetml/2006/main" count="2298" uniqueCount="583">
  <si>
    <t>ESG-показатели</t>
  </si>
  <si>
    <t>MSCI</t>
  </si>
  <si>
    <t>LSE</t>
  </si>
  <si>
    <t>ЦБ</t>
  </si>
  <si>
    <t>Nasdaq</t>
  </si>
  <si>
    <t># GRI</t>
  </si>
  <si>
    <t># SASB</t>
  </si>
  <si>
    <t>Единица измерения</t>
  </si>
  <si>
    <t>ЭКОЛОГИЧЕСКИЕ ПОКАЗАТЕЛИ</t>
  </si>
  <si>
    <t>СОЦИАЛЬНЫЕ ПОКАЗАТЕЛИ</t>
  </si>
  <si>
    <t>КОРПОРАТИВНОЕ УПРАВЛЕНИЕ</t>
  </si>
  <si>
    <t>✔</t>
  </si>
  <si>
    <t>n/a</t>
  </si>
  <si>
    <t>FB-FR-250a.2
FB-MP-250a.3</t>
  </si>
  <si>
    <t>FB-FR-250a.2</t>
  </si>
  <si>
    <t>%</t>
  </si>
  <si>
    <t>308-2</t>
  </si>
  <si>
    <t>308-1</t>
  </si>
  <si>
    <t>S&amp;P CSA
(Food and Staples Retailing)</t>
  </si>
  <si>
    <t>SASB 
(Food Retail)</t>
  </si>
  <si>
    <t>SASB 
(Meat, Poultry&amp;Dairy)</t>
  </si>
  <si>
    <t>SASB 
(Processed Foods)</t>
  </si>
  <si>
    <t>SASB 
(Non-Alcoholic Beverages)</t>
  </si>
  <si>
    <t>Sustainalytics 
(Food Retailers)</t>
  </si>
  <si>
    <t>число</t>
  </si>
  <si>
    <t>нет данных</t>
  </si>
  <si>
    <t>418-1</t>
  </si>
  <si>
    <t>руб.</t>
  </si>
  <si>
    <t>Антикоррупционная и этическая политики</t>
  </si>
  <si>
    <t>чел.</t>
  </si>
  <si>
    <t>% членов СД, которые были проинформированы об имеющихся у организации политиках и методах противодействия коррупции</t>
  </si>
  <si>
    <t>205-2</t>
  </si>
  <si>
    <t>Процент от общего количества сотрудников на конец года</t>
  </si>
  <si>
    <t>Общее количество сотрудников, которые прошли обучение по методам противодействия коррупции</t>
  </si>
  <si>
    <t>Процент сотрудников, которые прошли обучение по методам противодействия коррупции</t>
  </si>
  <si>
    <t>Подтвержденные случаи коррупции</t>
  </si>
  <si>
    <t>Общее количество подтвержденных случаев коррупционных правонарушений</t>
  </si>
  <si>
    <t>205-3</t>
  </si>
  <si>
    <t>Общее количество подтвержденных случаев невозобновления или расторжения контрактов с деловыми партнерами в связи с коррупционными правонарушениями</t>
  </si>
  <si>
    <t>Подтвержденных случаев нет</t>
  </si>
  <si>
    <t>SASB
(Agriculture products)</t>
  </si>
  <si>
    <t>Общество</t>
  </si>
  <si>
    <t>203-1</t>
  </si>
  <si>
    <t xml:space="preserve">Ежегодные денежные взносы и расходы на политические кампании, для политических организаций, для лоббистов или лоббистских организаций, торговых ассоциаций и т.п. </t>
  </si>
  <si>
    <t>415-1</t>
  </si>
  <si>
    <t>Общее число членов Совета Директоров</t>
  </si>
  <si>
    <t>102-22</t>
  </si>
  <si>
    <t xml:space="preserve">Число исполнительных директоров в Совете Директоров </t>
  </si>
  <si>
    <t xml:space="preserve">Число неисполнительных директоров в Совете Директоров </t>
  </si>
  <si>
    <t>Число независимых членов Совета Директоров</t>
  </si>
  <si>
    <t>Процент независимых членов Совета Директоров</t>
  </si>
  <si>
    <t xml:space="preserve">Число женщин в Совете Директоров </t>
  </si>
  <si>
    <t xml:space="preserve">Процент женщин в Совете Директоров </t>
  </si>
  <si>
    <t>Средний срок пребывания членов Совета Директоров в должности</t>
  </si>
  <si>
    <t>Число заседаний комитетов Совета Директоров</t>
  </si>
  <si>
    <t>Добровольные пожертвования политическим организациям</t>
  </si>
  <si>
    <t>Показатели корпоративного управления</t>
  </si>
  <si>
    <t>Охрана труда</t>
  </si>
  <si>
    <t xml:space="preserve">Общее количество отработанных сотрудниками человеко-часов  </t>
  </si>
  <si>
    <t xml:space="preserve">Общее количество отработанных подрядчиками человеко-часов  </t>
  </si>
  <si>
    <t>403-9</t>
  </si>
  <si>
    <t>Общий коэффициент травматизма со смертельным исходом среди сотрудников</t>
  </si>
  <si>
    <t>FB-MP-320a.1
FB-AG-320a.1</t>
  </si>
  <si>
    <t>Общий коэффициент травматизма со смертельным исходом среди подрядчиков</t>
  </si>
  <si>
    <t>Общий коэффициент травматизма среди сотрудников (TRIR - Total recordable incident rate)</t>
  </si>
  <si>
    <t>Коэффициент происшествий без последствий среди сотрудников (NMFR - Near miss frequency rate)</t>
  </si>
  <si>
    <t>FB-AG-320a.1</t>
  </si>
  <si>
    <t>Коэффициент частоты травматизма с временной потерей трудоспособности среди сотрудников (на миллион рабочих часов) (LTIFR - Lost-time injury frequency rate)</t>
  </si>
  <si>
    <t>Коэффициент частоты травматизма с временной потерей трудоспособности среди подрядчиков (на миллион рабочих часов) (LTIFR - Lost-time injury frequency rate)</t>
  </si>
  <si>
    <t>чел. час</t>
  </si>
  <si>
    <t>Общее число несчастных случаев среди сотрудников</t>
  </si>
  <si>
    <t>Общее число несчастных случаев среди подрядчиков</t>
  </si>
  <si>
    <t>Общее число несчастных случаев со смертельным исходом среди сотрудников</t>
  </si>
  <si>
    <t>Общее число несчастных случаев со смертельным исходом среди подрядчиков</t>
  </si>
  <si>
    <t>Количество пострадавших с временной потерей трудоспособности по причине несчастных случаев среди сотрудников</t>
  </si>
  <si>
    <t>Количество пострадавших с временной потерей трудоспособности по причине несчастных случаев среди подрядчиков</t>
  </si>
  <si>
    <t>Количество происшествий без последствий среди сотрудников</t>
  </si>
  <si>
    <t>Количество происшествий без последствий среди подрядчиков</t>
  </si>
  <si>
    <t>коэфф.</t>
  </si>
  <si>
    <t>Взаимодействие с клиентами</t>
  </si>
  <si>
    <t>Общее количество сотрудников, которые были проинформированы об имеющихся у организации политиках и методах противодействия коррупции, в т.ч:</t>
  </si>
  <si>
    <t xml:space="preserve">Количество случаев утечки данных </t>
  </si>
  <si>
    <t>FB-FR-230a.1</t>
  </si>
  <si>
    <t>SASB (E-commerce)</t>
  </si>
  <si>
    <t>SASB (Multiline and Specialty Retailers and Distributors</t>
  </si>
  <si>
    <t>Персональные данные</t>
  </si>
  <si>
    <t>Управление персоналом</t>
  </si>
  <si>
    <t>FB-FR-310a.3</t>
  </si>
  <si>
    <t>102-7</t>
  </si>
  <si>
    <t>404-1</t>
  </si>
  <si>
    <t>102-8</t>
  </si>
  <si>
    <t>Доля сотрудников со срочным договором</t>
  </si>
  <si>
    <t>Доля сотрудников, работающих неполный рабочий день</t>
  </si>
  <si>
    <t>401-1</t>
  </si>
  <si>
    <t>Текучесть кадров</t>
  </si>
  <si>
    <t>CG-EC-330a.2
CG-MR-310a.2</t>
  </si>
  <si>
    <t>CG-EC-330a.2</t>
  </si>
  <si>
    <t>Разбивка по полу:</t>
  </si>
  <si>
    <t>женщин</t>
  </si>
  <si>
    <t>мужчин</t>
  </si>
  <si>
    <t>Разбивка по возрасту:</t>
  </si>
  <si>
    <t>&lt; 30 лет</t>
  </si>
  <si>
    <t>30-50 лет</t>
  </si>
  <si>
    <t>&gt; 50 лет</t>
  </si>
  <si>
    <t xml:space="preserve">Социокультурное многообразие и равные возможности </t>
  </si>
  <si>
    <t>405-1</t>
  </si>
  <si>
    <t>Доля женщин на руководящих должностях в ключевых функциях, генерирующих доход (например, в продажах) от всех таких менеджеров (т.е. исключая вспомогательные функции, такие как HR, ИТ, юридический отдел и т. д.)</t>
  </si>
  <si>
    <t xml:space="preserve">Средний стаж работы в компании для сотрудников женского пола </t>
  </si>
  <si>
    <t xml:space="preserve">Средний стаж работы в компании для сотрудников мужского пола </t>
  </si>
  <si>
    <t>Структура персонала по возрастным группам:</t>
  </si>
  <si>
    <t>Обучение и развитие сотрудников</t>
  </si>
  <si>
    <t>FB-FR-310a.1</t>
  </si>
  <si>
    <t>405-2</t>
  </si>
  <si>
    <t>На 200 т.ч</t>
  </si>
  <si>
    <t>На 1 млн. ч.</t>
  </si>
  <si>
    <t>SOCIAL</t>
  </si>
  <si>
    <t>ENVIRONMENT</t>
  </si>
  <si>
    <t>GOVERNANCE</t>
  </si>
  <si>
    <t>Unit</t>
  </si>
  <si>
    <t xml:space="preserve">Number of independent board members </t>
  </si>
  <si>
    <t>Percentage of independent members on the board</t>
  </si>
  <si>
    <t>Number of Board Meetings</t>
  </si>
  <si>
    <t>Number of shares outstanding</t>
  </si>
  <si>
    <t xml:space="preserve">Total number of employees that the organization’s anti-corruption policies and procedures have been communicated to </t>
  </si>
  <si>
    <t>Total number and nature of confirmed incidents of corruption.</t>
  </si>
  <si>
    <t>Total number of confirmed incidents when contracts with business partners were terminated or not renewed due to violations related to corruption.</t>
  </si>
  <si>
    <t xml:space="preserve">Average number of employees </t>
  </si>
  <si>
    <t xml:space="preserve">Total number of man-hours worked for employees </t>
  </si>
  <si>
    <t xml:space="preserve">Total number of man-hours worked for contractors </t>
  </si>
  <si>
    <t>TRI - Number of total recordable incidents</t>
  </si>
  <si>
    <t>TRI - Number of total recordable incidents for contractors</t>
  </si>
  <si>
    <t>FA- Number of work-related fatalities (for employees and contractors)</t>
  </si>
  <si>
    <t>FA- Number of work-related fatalities (for employees and contractors) for employees</t>
  </si>
  <si>
    <t>FA- Number of work-related fatalities (for employees and contractors) for contractors</t>
  </si>
  <si>
    <t xml:space="preserve">LTI- Number of lost time injury </t>
  </si>
  <si>
    <t>LTI- Number of lost time injury among employees</t>
  </si>
  <si>
    <t>LTI- Number of lost time injury among contractors</t>
  </si>
  <si>
    <t xml:space="preserve">NM- Number of Near Misses </t>
  </si>
  <si>
    <t>NM- Number of Near Misses for employees</t>
  </si>
  <si>
    <t>NM- Number of Near Misses for contractors</t>
  </si>
  <si>
    <t>Total recordable incident rate (TRIR) for direct employees</t>
  </si>
  <si>
    <t>Near miss frequency rate (NMFR) for direct employees</t>
  </si>
  <si>
    <t>LTIFR - lost-time injury frequency rate for employees (per one million hours worked)</t>
  </si>
  <si>
    <t>LTIFR - lost-time injury frequency rate for contractors (per one million hours worked)</t>
  </si>
  <si>
    <t>Number of staff trained on health and safety standards within the last year</t>
  </si>
  <si>
    <t>Percentage of staff trained on health and safety standards within the last year</t>
  </si>
  <si>
    <t>Number of work stoppages</t>
  </si>
  <si>
    <t>Total days idle due to work stoppages</t>
  </si>
  <si>
    <t>Percent of part time workers</t>
  </si>
  <si>
    <t>Number of data breaches</t>
  </si>
  <si>
    <t xml:space="preserve">Total number of newly hired employees </t>
  </si>
  <si>
    <t>&lt; 30 y.o.</t>
  </si>
  <si>
    <t>30-50 y.o.</t>
  </si>
  <si>
    <t>&gt; 50 y.o.</t>
  </si>
  <si>
    <t>Number of Employees</t>
  </si>
  <si>
    <t>Number of women employees in workforce</t>
  </si>
  <si>
    <t>Number of men employees in workforce</t>
  </si>
  <si>
    <t xml:space="preserve">Total number of employees in senior management (managers and above) </t>
  </si>
  <si>
    <t xml:space="preserve">Number of women in senior management </t>
  </si>
  <si>
    <t>Total number of employees in executive management (C-suite)</t>
  </si>
  <si>
    <t>Share of women in management positions in revenue-generating functions (e.g. sales) as % of all such managers (i.e. excluding support functions such as HR, IT, Legal, etc.)</t>
  </si>
  <si>
    <t xml:space="preserve">Percentage: Entry- and mid-level positions held by women </t>
  </si>
  <si>
    <t xml:space="preserve">Percentage: Entry- and mid-level positions held by men </t>
  </si>
  <si>
    <t xml:space="preserve">Average years employed by the company for female employees </t>
  </si>
  <si>
    <t xml:space="preserve">Average years employed by the company for male employees </t>
  </si>
  <si>
    <t>Average amount spent per FTE on training and development</t>
  </si>
  <si>
    <t>Training &amp; Development Expenditure</t>
  </si>
  <si>
    <t>Percentage of in-store and distribution center employees earning minimum wage, by region</t>
  </si>
  <si>
    <t>Median male compensation to median female compensation</t>
  </si>
  <si>
    <t>Average women and men salary for Executive level (Base salary only)</t>
  </si>
  <si>
    <t>Average women and men salary for following employee level Executive level (base salary + other cash incentives)</t>
  </si>
  <si>
    <t>Average women and men salary for following employee level: Management level (base salary only)</t>
  </si>
  <si>
    <t>Average women and men salary for following employee level: Management level (base salary + other cash incentives)</t>
  </si>
  <si>
    <t>Average women and men salary for following employee level: Non-management level</t>
  </si>
  <si>
    <t>Total amount of workers as of the end of the covered period (group of companies)</t>
  </si>
  <si>
    <t>Average staff number over a period (group of companies)</t>
  </si>
  <si>
    <t>Staff composition by type of labor contracts as of the end of the period</t>
  </si>
  <si>
    <t>Permanent employment contract</t>
  </si>
  <si>
    <t>Temporary employment contract</t>
  </si>
  <si>
    <t>Number of workers under civil contract as of the end of the period</t>
  </si>
  <si>
    <t>Number of part time workers as of the end of the period</t>
  </si>
  <si>
    <t>Diversity and inclusion</t>
  </si>
  <si>
    <t>Remuneration</t>
  </si>
  <si>
    <t>Labor turnover</t>
  </si>
  <si>
    <t>Learning and development</t>
  </si>
  <si>
    <t>Safety and health protection</t>
  </si>
  <si>
    <t>Customer communications</t>
  </si>
  <si>
    <t>Social</t>
  </si>
  <si>
    <t>Quality of products, healthy eating</t>
  </si>
  <si>
    <t xml:space="preserve">Responsible supply chain, vendors inspection and product quality </t>
  </si>
  <si>
    <t>Corporate governance</t>
  </si>
  <si>
    <t xml:space="preserve">Anti-corruption and Ethics </t>
  </si>
  <si>
    <t xml:space="preserve">Confirmed corruption cases </t>
  </si>
  <si>
    <t>Personal data</t>
  </si>
  <si>
    <t>Central Bank of Russia</t>
  </si>
  <si>
    <t>number</t>
  </si>
  <si>
    <t>days</t>
  </si>
  <si>
    <t>RUB</t>
  </si>
  <si>
    <t>people</t>
  </si>
  <si>
    <t>years</t>
  </si>
  <si>
    <t>RUB per worker</t>
  </si>
  <si>
    <t>man hours</t>
  </si>
  <si>
    <t>rate</t>
  </si>
  <si>
    <t>hours per worker</t>
  </si>
  <si>
    <t>Отходы</t>
  </si>
  <si>
    <t>Общее количество образованных отходов, в т.ч:</t>
  </si>
  <si>
    <t>Отходы магазинов</t>
  </si>
  <si>
    <t>картон</t>
  </si>
  <si>
    <t>стретч-пленка</t>
  </si>
  <si>
    <t>306-3</t>
  </si>
  <si>
    <t>м³</t>
  </si>
  <si>
    <t>302-1</t>
  </si>
  <si>
    <t>Литры</t>
  </si>
  <si>
    <t xml:space="preserve">Total amount of diesel consumed </t>
  </si>
  <si>
    <t>Общий объем потребления дизеля</t>
  </si>
  <si>
    <t>Объем потребления дизеля автомобилями</t>
  </si>
  <si>
    <t>Объем потребления газа</t>
  </si>
  <si>
    <t>Общий объем потребления электроэнергии (закупленной) РЦ</t>
  </si>
  <si>
    <t>Общий объем потребления электроэнергии (закупленной) магазинами</t>
  </si>
  <si>
    <t>Общий объем потребления тепловой энергии (закупленной) РЦ</t>
  </si>
  <si>
    <t>Общий объем потребления тепловой энергии (закупленной) магазинами</t>
  </si>
  <si>
    <t>Общий объем потребления тепловой энергии (произведенной)</t>
  </si>
  <si>
    <t>Потребление энергии</t>
  </si>
  <si>
    <t>Потребление топлива</t>
  </si>
  <si>
    <t>Energy consumption</t>
  </si>
  <si>
    <t>Fuel consumption</t>
  </si>
  <si>
    <t>Waste</t>
  </si>
  <si>
    <t>Total amount of diesel consumed by fleet</t>
  </si>
  <si>
    <t>Total amount of gas consumed</t>
  </si>
  <si>
    <t xml:space="preserve">Total amount of heating energy consumption (purchased) </t>
  </si>
  <si>
    <t>Total amount of heating energy consumption (purchased) by distribution centers</t>
  </si>
  <si>
    <t>Total amount of heating energy consumption (purchased) by stores</t>
  </si>
  <si>
    <t>Total amount of heating energy consumption (purchased) by offices</t>
  </si>
  <si>
    <t>Total amount of heating energy consumption (produced)</t>
  </si>
  <si>
    <t>office</t>
  </si>
  <si>
    <t>distribution centers</t>
  </si>
  <si>
    <t>stores</t>
  </si>
  <si>
    <t>Total waste generated:</t>
  </si>
  <si>
    <t>cardboard</t>
  </si>
  <si>
    <t>stretch wrap</t>
  </si>
  <si>
    <t>Примечание к показателю</t>
  </si>
  <si>
    <t>Из расчета полных лет</t>
  </si>
  <si>
    <t>По инициативе работодателя (прогул, утрата доверия и пр.)</t>
  </si>
  <si>
    <t>Увольнения по собственному желанию, по смерти, по соглашению сторон</t>
  </si>
  <si>
    <t>liters</t>
  </si>
  <si>
    <t>tonnes</t>
  </si>
  <si>
    <t>ESG indicators</t>
  </si>
  <si>
    <t>no data</t>
  </si>
  <si>
    <t>Indicator note</t>
  </si>
  <si>
    <t>Ассоциация АИДТ, ежегодный членский взнос в отраслевую организацию (не является политическим взносом)</t>
  </si>
  <si>
    <t>Выбросы парниковых газов</t>
  </si>
  <si>
    <t>Общий объем потребления электроэнергии (произведенной)</t>
  </si>
  <si>
    <t>Общий объем потребления электроэнергии (закупленной) офисом</t>
  </si>
  <si>
    <t>Общий объем потребления тепловой энергии (закупленной) офисом</t>
  </si>
  <si>
    <t>Scope 1</t>
  </si>
  <si>
    <t>Scope 2</t>
  </si>
  <si>
    <t>CO2-экв., тонн</t>
  </si>
  <si>
    <t>Data on "Energy consumption" is collected and published only for 2020</t>
  </si>
  <si>
    <t>Общий объем потребления электроэнергии (закупленной)</t>
  </si>
  <si>
    <t>Общий объем потребления тепловой энергии (закупленной)</t>
  </si>
  <si>
    <t>TJ</t>
  </si>
  <si>
    <t>Data on "Fuel consumption" is collected and published only for 2020</t>
  </si>
  <si>
    <t>Gas is used for heating energy generation</t>
  </si>
  <si>
    <t>m³</t>
  </si>
  <si>
    <t>GHG emissions</t>
  </si>
  <si>
    <t>tonnes of CO2e</t>
  </si>
  <si>
    <t xml:space="preserve"> тонны </t>
  </si>
  <si>
    <t>Waste is included in the total rent for office space, the landlord does not provide data separately on the amount of waste generated.</t>
  </si>
  <si>
    <t>Calculation is based on the standards established by regional operators.</t>
  </si>
  <si>
    <t>Data only on secondary raw materials, which is the main type of waste and is fully recycled. There is no data on other types of waste.</t>
  </si>
  <si>
    <t>* here and after: Best Price - BP</t>
  </si>
  <si>
    <t>Total number of workers as of the end of the covered period (BP)</t>
  </si>
  <si>
    <t>Percent of temporary employment contract</t>
  </si>
  <si>
    <t>Work stoppages due to the fault of the employer are counted (for example when stores are closed and there is no way to transfer employees to a new location)</t>
  </si>
  <si>
    <t>Share of women in senior management (managers and above)</t>
  </si>
  <si>
    <t>Number of women in executive management (C-suite)</t>
  </si>
  <si>
    <t>Share of women in executive management (C-suite)</t>
  </si>
  <si>
    <t>offices</t>
  </si>
  <si>
    <t>People with disability</t>
  </si>
  <si>
    <t>Breakdown of workforce based on age groups</t>
  </si>
  <si>
    <t>Job categories: Junior managers, Middle managers, Top management</t>
  </si>
  <si>
    <t>Job categories: Top management</t>
  </si>
  <si>
    <t xml:space="preserve">Job categories: Middle managers and Junior managers (Sales department and Department of category management)
</t>
  </si>
  <si>
    <t>Магазины</t>
  </si>
  <si>
    <t>РЦ</t>
  </si>
  <si>
    <t>Stores, distribution centers and office workers</t>
  </si>
  <si>
    <t>лет</t>
  </si>
  <si>
    <t>Based on full years</t>
  </si>
  <si>
    <t>No workers with minimum monthly wage or lower.
Minimum monthly wage is fixed minimum monthly wage under laws of the Russian Federation</t>
  </si>
  <si>
    <t>Median for male employees to median for female employees.
The median salary means that half of the salaries reported are less than that number and half are higher</t>
  </si>
  <si>
    <t>Calculations based on actual accruals</t>
  </si>
  <si>
    <t>Turnover is the sum of all months (dismissed employees per month / average headcount per month * 100)</t>
  </si>
  <si>
    <t>Voluntary redundancy, due to death, by agreement of the parties</t>
  </si>
  <si>
    <t>On the initiative of the employer (unexcused absence, loss of trust etc.)</t>
  </si>
  <si>
    <t>Gender diversity employees in new hires:</t>
  </si>
  <si>
    <t>Number of women employees</t>
  </si>
  <si>
    <t>Number of men employees</t>
  </si>
  <si>
    <t>Age diversity of employees in new hires:</t>
  </si>
  <si>
    <t>Average hours per FTE of training and development, incl.:</t>
  </si>
  <si>
    <t>Percent of employees participating in buddy system</t>
  </si>
  <si>
    <t>Percentage of employees under permanent employment contract receiving training as of the end of the covered period</t>
  </si>
  <si>
    <t>Training was obligatory for all store and distribution centers employees</t>
  </si>
  <si>
    <t>TRI - Number of total recordable incidents for employees</t>
  </si>
  <si>
    <t>Fatal injury rate (for direct employees)</t>
  </si>
  <si>
    <t>Per 200 thousand hours worked</t>
  </si>
  <si>
    <t>Fatal injury rate (for contractors)</t>
  </si>
  <si>
    <t>Per 1 million hours worked</t>
  </si>
  <si>
    <t xml:space="preserve">Staff and outsourcing.
Training is provided to all employees of the company.
Teaching formats: instruction, internship, training, </t>
  </si>
  <si>
    <t>Net promoter score</t>
  </si>
  <si>
    <t>Research data from Vector Market Research</t>
  </si>
  <si>
    <t>The amount of charitable donation and social investments including (according to the form of implementation):</t>
  </si>
  <si>
    <t xml:space="preserve">The amount of cash donations and social investments </t>
  </si>
  <si>
    <t>Transfer to charitable foundation of K. Khabensky; "Give life"</t>
  </si>
  <si>
    <t>The amount of donations in the form of the provision of products or services, carrying out of projects</t>
  </si>
  <si>
    <t>The amount of expenses for "Good Deeds"</t>
  </si>
  <si>
    <t xml:space="preserve">Annual cash contributions and expenses for political campaigns, for political organizations, for lobbyists or lobbyist organizations, trade associations etc. </t>
  </si>
  <si>
    <t>Association ACGI (Association of Children's Goods Industry enterprises), annual membership fee</t>
  </si>
  <si>
    <t>Number of recalls (due to inadequate quality or because it could harm the health of customers)</t>
  </si>
  <si>
    <t>Number of units recalled (due to inadequate quality or because it could harm the health of customers)</t>
  </si>
  <si>
    <t>No recalls due to adverse health effects reported</t>
  </si>
  <si>
    <t>Number of laboratory tests performed on products</t>
  </si>
  <si>
    <t>Number of tests performed by internal laboratory</t>
  </si>
  <si>
    <t>We do not have a laboratory accredited for technical competence or independence - we carry out our testing according to measurable indicators, on our own</t>
  </si>
  <si>
    <t>Number of tests performed by external laboratories</t>
  </si>
  <si>
    <t>Number of suppliers audited for compliance with legislative requirements for product quality</t>
  </si>
  <si>
    <t>Number of audits for the specified years for all categories of private label goods produced in the Russian Federation (without audits in China)</t>
  </si>
  <si>
    <t>Number of new suppliers audited for compliance with legislative requirements for product quality</t>
  </si>
  <si>
    <t>Number of suppliers identified as having serious violation (which were attributed to a critical degree of risk). (Among the existing suppliers at the time of the audit)</t>
  </si>
  <si>
    <t>Number of suppliers identified as having extremely serious violation (which were attributed to a critical degree of risk). (Among the existing suppliers at the time of the audit)</t>
  </si>
  <si>
    <t>Overall number of directors on the board of directors</t>
  </si>
  <si>
    <t>Data in the allocated block is presented as of the time of the IPO (2021) - until that moment the company was non-public</t>
  </si>
  <si>
    <t>Number of executive directors on the board of directors</t>
  </si>
  <si>
    <t>Number of non-executive directors on the board of directors</t>
  </si>
  <si>
    <t>Number of women on the board of directors</t>
  </si>
  <si>
    <t>Percentage of women on the board of directors</t>
  </si>
  <si>
    <t>Average tenure of board members on the board of directors</t>
  </si>
  <si>
    <t>Amount of shares the company has per voting category</t>
  </si>
  <si>
    <t>Voluntary donations to political organizations</t>
  </si>
  <si>
    <t>Total percentage of Board members who were informed about the organization's policies and methods of combating corruption</t>
  </si>
  <si>
    <t>Percentage of total employees at the end of the year</t>
  </si>
  <si>
    <t>Total number of employees who received anti-corruption training</t>
  </si>
  <si>
    <t>Percentage of employees who received anti-corruption training</t>
  </si>
  <si>
    <t>No confirmed cases</t>
  </si>
  <si>
    <t>Офис</t>
  </si>
  <si>
    <t>305-1</t>
  </si>
  <si>
    <t>305-2</t>
  </si>
  <si>
    <t>Число членов Совета Директоров с релевантным опытом работы в секторе розничной торговли</t>
  </si>
  <si>
    <t>Отрасль определена в соответствии с классификацией секторов по стандартам ГСКО (Глобальный стандарт классификации отраслей)</t>
  </si>
  <si>
    <t>Total number of Full-time employees (FTEs) (BP)</t>
  </si>
  <si>
    <t>Compulsory training, per 1 employee</t>
  </si>
  <si>
    <t>Data on mentoring supervisors in stores</t>
  </si>
  <si>
    <t>Non-compulsory training (additional educational programs)</t>
  </si>
  <si>
    <t>In-house physical inspections of samples</t>
  </si>
  <si>
    <t>Laboratory tests to verify product specification</t>
  </si>
  <si>
    <t xml:space="preserve">Additional post-inspection laboratory tests </t>
  </si>
  <si>
    <t>Rostest laboratory tests</t>
  </si>
  <si>
    <t>The number of board members with relevant work experience in retail sector</t>
  </si>
  <si>
    <t>Indicator includes office employees and management</t>
  </si>
  <si>
    <t>Store employees, training of office employees is planned for the end of 2021</t>
  </si>
  <si>
    <t>Total amount of electricity consumed (purchased)</t>
  </si>
  <si>
    <t>Total amount of electricity consumed (purchased) by distribution centers</t>
  </si>
  <si>
    <t>Total amount of electricity consumed (purchased) by stores</t>
  </si>
  <si>
    <t>Total amount of electricity consumed (purchased) by offices</t>
  </si>
  <si>
    <t>Total amount of electricity consumption (produced)</t>
  </si>
  <si>
    <t>Workforce management</t>
  </si>
  <si>
    <t>We identified sector in accordance with GICS Level 1 sector classification</t>
  </si>
  <si>
    <t>Структура персонала по типу трудовых договоров на конец периода, в т.ч.</t>
  </si>
  <si>
    <t>Since Board members took their positions on March 5, 2021, the tenure is calculated in months.</t>
  </si>
  <si>
    <t>Best Price, without contractors</t>
  </si>
  <si>
    <t>Average staff number over a period (group of companies, including contractor personnel)</t>
  </si>
  <si>
    <t>Total amount of workers as of the end of the covered period (group of companies, including contractors)</t>
  </si>
  <si>
    <t>Годовая текучесть кадров общая</t>
  </si>
  <si>
    <t>Annual employee turnover</t>
  </si>
  <si>
    <t>Voluntary turnover rate for all employees</t>
  </si>
  <si>
    <t>Коэффициент добровольной текучести среди всех работников</t>
  </si>
  <si>
    <t>Коэффициент вынужденной текучести среди всех работников</t>
  </si>
  <si>
    <t>Involuntary turnover rate for all employees</t>
  </si>
  <si>
    <t>Association ACGI (Association of Children's Goods Industry enterprises), annual membership fee (not a political contribution)</t>
  </si>
  <si>
    <t>Total amount of electricity consumption (purchased)</t>
  </si>
  <si>
    <t>Total amount of electricity consumption (purchased) by distribution centers</t>
  </si>
  <si>
    <t>Total amount of electricity consumption (purchased) by stores</t>
  </si>
  <si>
    <t>Total amount of electricity consumption (purchased) by offices</t>
  </si>
  <si>
    <t>Calculation is based on the standards established by regional operators</t>
  </si>
  <si>
    <t>Прямые выбросы парниковых газов от потребления топлива собственными автомобилями, холодильного оборудования и самостоятельной выработки энергии</t>
  </si>
  <si>
    <t>Здесь и далее: Группа - Группа компаний Fix Price, занятый персонал Группы во всех странах присутствия компании, включая персонал подрядных организаций</t>
  </si>
  <si>
    <t xml:space="preserve">Среднесписочная численность занятого персонала за период (Группа) </t>
  </si>
  <si>
    <t>Число сотрудников женского пола, входящих в руководство</t>
  </si>
  <si>
    <t>Категория должностей: сотрудники магазинов, РЦ и специалисты офиса</t>
  </si>
  <si>
    <t>Данные маркетинговых исследований Vector Market Research</t>
  </si>
  <si>
    <t>Часов обучения на 1 сотрудника</t>
  </si>
  <si>
    <t>Собранные для благотворительных фондов пожертвования</t>
  </si>
  <si>
    <t xml:space="preserve">Общая численность сотрудников на конец отчетного периода (БП) </t>
  </si>
  <si>
    <t xml:space="preserve">Процент новых заведующих магазинов, которые прошли обучение по программе наставничества </t>
  </si>
  <si>
    <t>Percentage of new store managers that have been trained through the mentoring programme</t>
  </si>
  <si>
    <t>Donations collected for charitable foundations</t>
  </si>
  <si>
    <t>кВтч</t>
  </si>
  <si>
    <t>Гкал</t>
  </si>
  <si>
    <t>KWh</t>
  </si>
  <si>
    <t xml:space="preserve">Gcal </t>
  </si>
  <si>
    <t>Доля женщин на неуправленческих должностях</t>
  </si>
  <si>
    <t>Доля мужчин на неуправленческих должностях</t>
  </si>
  <si>
    <t>Average headcount for a period (Group)</t>
  </si>
  <si>
    <t>Включает обязательное и профессиональное обучение сотрудников</t>
  </si>
  <si>
    <t>Comprises compulsory and professional training</t>
  </si>
  <si>
    <t>Total amount of diesel consumed by the Fix Price's fleet</t>
  </si>
  <si>
    <t>Comprises the fuel consumption of the Company's own trucks</t>
  </si>
  <si>
    <t>Газ используется для генерации теплоэнергии на одном из РЦ Компании</t>
  </si>
  <si>
    <t>Direct greenhouse gas emissions from fuel consumption by our own vehicles, refrigeration equipment and self-generation of energy</t>
  </si>
  <si>
    <t>Indirect emissions from electricity and heat consumption. The calculation was made using the regional method</t>
  </si>
  <si>
    <t>Full-time equivalent (FTE) (BP)</t>
  </si>
  <si>
    <t>Number of Employees as of the end of the period</t>
  </si>
  <si>
    <t xml:space="preserve">Number of women in management </t>
  </si>
  <si>
    <t>Share of women in non-managerial positions</t>
  </si>
  <si>
    <t>Share of men in non-managerial positions</t>
  </si>
  <si>
    <t>Gender diversity of employees in new hires:</t>
  </si>
  <si>
    <t>Number of female employees</t>
  </si>
  <si>
    <t>Number of male employees</t>
  </si>
  <si>
    <t xml:space="preserve">Staff age diversity </t>
  </si>
  <si>
    <t>Percentage of employees who had compulsory training as of the end of the period</t>
  </si>
  <si>
    <t>Compulsory training is organized for all store employees, for new distribution center and office employees</t>
  </si>
  <si>
    <t>Average headcount for the period</t>
  </si>
  <si>
    <t>TRI - Number of total recordable incidents among employees</t>
  </si>
  <si>
    <t>TRI - Number of total recordable incidents among contractors</t>
  </si>
  <si>
    <t>Fatal injury rate (for employees)</t>
  </si>
  <si>
    <t>Total recordable incident rate (TRIR) for employees</t>
  </si>
  <si>
    <t>Near miss frequency rate (NMFR) for employees</t>
  </si>
  <si>
    <t>Calculated based on the Average headcount for BP</t>
  </si>
  <si>
    <t>Data in the block is presented since the IPO (March 2021) - until that moment the company was non-public</t>
  </si>
  <si>
    <t>данные по выделенному блоку представлены с момента IPO (март 2021 г.) - до этого момента компания была непубличной</t>
  </si>
  <si>
    <t>Since Board members took their positions on March 5, 2021, the tenure is calculated in months</t>
  </si>
  <si>
    <t>Number of GDRs outstanding</t>
  </si>
  <si>
    <t>Общее число выпущенных ГДР</t>
  </si>
  <si>
    <t>Total percentage of Board members who were informed about the Company's policies and anti-corruption methods</t>
  </si>
  <si>
    <t>Косвенные выбросы от электро- и теплопотребления
Расчет был произведен с использованием регионального метода</t>
  </si>
  <si>
    <t>Расчет на основании нормативов, установленных рег.операторами</t>
  </si>
  <si>
    <t>Сумма денежных средств, собранных от покупателей с помощью боксов для пожертвований в торговых залах в рамках сотрудничества с благотворительным фондом "Лига будущих чемпионов"</t>
  </si>
  <si>
    <t>Так как члены Совета Директоров вступили в должность 5 марта 2021 года, срок пребывания в должности рассчитан в месяцах</t>
  </si>
  <si>
    <t>Объем потребления дизеля для генерации энергии</t>
  </si>
  <si>
    <t>Вознаграждение и мотивация</t>
  </si>
  <si>
    <t>Соотношение базового оклада женщин и мужчин на высшем уровне управления, кроме С-уровня</t>
  </si>
  <si>
    <t>Соотношение заработной платы женщин и мужчин на уровне линейного персонала (офисные сотрудники, сотрудники магазинов и другие)</t>
  </si>
  <si>
    <t>Total amount of diesel consumed for energy production</t>
  </si>
  <si>
    <t>ratio</t>
  </si>
  <si>
    <t>Confirmed cases of corruption events</t>
  </si>
  <si>
    <t>Remuneration and motivation</t>
  </si>
  <si>
    <t>Ratio of female to male salary among executive management except for C-suite management</t>
  </si>
  <si>
    <t>Ratio of female to male salary among non-managerial positions</t>
  </si>
  <si>
    <t>Ratio of female to male salary among management positions</t>
  </si>
  <si>
    <t>Число сотрудников, работающих неполный рабочий день, в т.ч.</t>
  </si>
  <si>
    <t>Женщин</t>
  </si>
  <si>
    <t>Мужчин</t>
  </si>
  <si>
    <t>Число сотрудников, работающих полный рабочий день, в т.ч.</t>
  </si>
  <si>
    <t>Бессрочный трудовой договор, в т.ч.</t>
  </si>
  <si>
    <t>Временный/срочный трудовой договор, в т.ч.</t>
  </si>
  <si>
    <t>Топ-менеджмент</t>
  </si>
  <si>
    <t>Офисные сотрудники</t>
  </si>
  <si>
    <t>Сотрудники магазинов</t>
  </si>
  <si>
    <t>Штрафы</t>
  </si>
  <si>
    <t>419-1</t>
  </si>
  <si>
    <t>Количество штрафов, взысканных в связи с несоблюдением законодательства и нормативных требований в социальной и экономической сферах</t>
  </si>
  <si>
    <t>Сумма штрафов</t>
  </si>
  <si>
    <t>ТКО</t>
  </si>
  <si>
    <t>Permanent employment contract, including:</t>
  </si>
  <si>
    <t>Female employees</t>
  </si>
  <si>
    <t>Male employees</t>
  </si>
  <si>
    <t>Temporary employment contract, including:</t>
  </si>
  <si>
    <t>Average hours per FTE of training and development, including:</t>
  </si>
  <si>
    <t>Store employees</t>
  </si>
  <si>
    <t>Distribution centers employees</t>
  </si>
  <si>
    <t>Office employees</t>
  </si>
  <si>
    <t>Total number of employees that the Company’s anti-corruption policies and procedures have been communicated to, including:</t>
  </si>
  <si>
    <t>Distribution center employees</t>
  </si>
  <si>
    <t>Executive directors</t>
  </si>
  <si>
    <t>Non-executive managers</t>
  </si>
  <si>
    <t>Total monetary value</t>
  </si>
  <si>
    <t>Fines</t>
  </si>
  <si>
    <t>204-1</t>
  </si>
  <si>
    <t>Proportion of spending on local suppliers</t>
  </si>
  <si>
    <t>Доля товаров местных поставщиков в закупках Компании</t>
  </si>
  <si>
    <t>Соотношение базового оклада женщин и мужчин на уровне среднего менеджмента (менеджеры среднего и младшего звена)</t>
  </si>
  <si>
    <t>Отходы РЦ, в т.ч.</t>
  </si>
  <si>
    <t>Общее количество сотрудников, принятых на работу в течение отчетного периода, в т.ч.</t>
  </si>
  <si>
    <t>Общее число несчастных случаев, в т.ч.</t>
  </si>
  <si>
    <t>Общее число несчастных случаев со смертельным исходом, в т.ч.</t>
  </si>
  <si>
    <t>Количество пострадавших с временной потерей трудоспособности по причине несчастных случаев (LTI - Lost time injury), в т.ч.</t>
  </si>
  <si>
    <t>Количество происшествий без последствий, в т.ч.</t>
  </si>
  <si>
    <t>Отходы, переданные на переработку</t>
  </si>
  <si>
    <t>306-4</t>
  </si>
  <si>
    <t>Recycled waste</t>
  </si>
  <si>
    <t>Число людей, с которыми оформлен договор ГПХ, в т.ч.</t>
  </si>
  <si>
    <t>Общее число тяжелых производственных травм (без смертельных исходов), в т.ч.</t>
  </si>
  <si>
    <t>Number of high-consequence work-related injury</t>
  </si>
  <si>
    <t>Number of high-consequence work-related injury among employees</t>
  </si>
  <si>
    <t>Number of high-consequence work-related injury among contractors</t>
  </si>
  <si>
    <t>Number of workers under civil contract, including:</t>
  </si>
  <si>
    <t>Number of part time workers, including:</t>
  </si>
  <si>
    <t>Number of full time workers, including:</t>
  </si>
  <si>
    <t>Scope 3</t>
  </si>
  <si>
    <t>305-3</t>
  </si>
  <si>
    <t>Приобретенные товары и услуги</t>
  </si>
  <si>
    <t xml:space="preserve">Основные средства </t>
  </si>
  <si>
    <t>Деятельность, связанная с потреблением энергии и топлива</t>
  </si>
  <si>
    <t>Транспортировка и дистрибуция в начальных звеньях цепочки поставок</t>
  </si>
  <si>
    <t>Отходы, образовавшиеся в результате деятельности Компании</t>
  </si>
  <si>
    <t>Деловые поездки</t>
  </si>
  <si>
    <t>Поездки сотрудников из дома до работы и обратно</t>
  </si>
  <si>
    <t>Транспортировка и дистрибуция в рамках конечных звеньев цепочки поставок</t>
  </si>
  <si>
    <t xml:space="preserve">Использование проданной продукции  </t>
  </si>
  <si>
    <t>Обращение с продукцией в конце жизненного цикла</t>
  </si>
  <si>
    <t>Purchased goods and services</t>
  </si>
  <si>
    <t>Capital goods and services</t>
  </si>
  <si>
    <t>Operations related to energy and fuel consumption</t>
  </si>
  <si>
    <t>Upstream transportation and distribution</t>
  </si>
  <si>
    <t>Waste generated in operations</t>
  </si>
  <si>
    <t>Business travel</t>
  </si>
  <si>
    <t>Employee commuting</t>
  </si>
  <si>
    <t>Downstream transportation and distribution</t>
  </si>
  <si>
    <t xml:space="preserve">Use of sold products </t>
  </si>
  <si>
    <t>End-of-life treatment of sold products</t>
  </si>
  <si>
    <t>мес.</t>
  </si>
  <si>
    <t xml:space="preserve">months </t>
  </si>
  <si>
    <t>Сумма благотворительных пожертвований и социальных инвестиций</t>
  </si>
  <si>
    <t>The amount of charitable donations and social investments</t>
  </si>
  <si>
    <t>FA - Number of work-related fatalities (for employees and contractors)</t>
  </si>
  <si>
    <t xml:space="preserve">LTI - Number of lost time injury </t>
  </si>
  <si>
    <t xml:space="preserve">NM - Number of Near Misses </t>
  </si>
  <si>
    <t>LTI - Number of lost time injury among employees</t>
  </si>
  <si>
    <t>NM - Number of Near Misses for contractors</t>
  </si>
  <si>
    <t>NM - Number of Near Misses for employees</t>
  </si>
  <si>
    <t>LTI - Number of lost time injury among contractors</t>
  </si>
  <si>
    <t>FA - Number of work-related fatalities among contractors</t>
  </si>
  <si>
    <t>FA - Number of work-related fatalities among employees</t>
  </si>
  <si>
    <t>Учитывается потребление топлива собственными грузовиками Компании</t>
  </si>
  <si>
    <t>Дизель использовался для генерации тепло- и электроэнергии</t>
  </si>
  <si>
    <t>Diesel was used for heat and electricity generation</t>
  </si>
  <si>
    <t>Gas is used for heat generation in one of the DCs</t>
  </si>
  <si>
    <t>Здесь и далее: БП - ООО "Бэст Прайс", штатный персонал основной операционной компании Группы в РФ, без учета численности персонала подрядных организаций и персонала компании в прочих географиях присутствия</t>
  </si>
  <si>
    <t>Общее число полных штатных единиц (FTE) (БП)</t>
  </si>
  <si>
    <t>Здесь и далее представлена информация по штатному персоналу ООО "Бэст Прайс" - основной операционной компании Группы в РФ, без учета численности персонала подрядных организаций и персонала Компании в прочих географиях присутствия</t>
  </si>
  <si>
    <t>Общее количество сотрудников в руководстве</t>
  </si>
  <si>
    <t xml:space="preserve">Total number of employees in management </t>
  </si>
  <si>
    <t>Доля сотрудников женского пола в руководстве</t>
  </si>
  <si>
    <t>Share of women in management</t>
  </si>
  <si>
    <t>Общее число сотрудников, входящих в состав ключевого менеджмента (C-уровень)</t>
  </si>
  <si>
    <t>Число сотрудников женского пола, входящих в состав ключевого менеджмента</t>
  </si>
  <si>
    <t>Доля сотрудников женского пола, входящих в состав ключевого менеджмента</t>
  </si>
  <si>
    <t>Number of women in executive management</t>
  </si>
  <si>
    <t xml:space="preserve">Share of women in executive management </t>
  </si>
  <si>
    <t>В показатель включены руководители младшего, среднего и высшего звена, искл. С-уровень (Департамент продаж / Департамент Категорийного Менеджмента)</t>
  </si>
  <si>
    <t>В состав руководства входит топ-менеджмент, руководители высшего, среднего и младшего звена</t>
  </si>
  <si>
    <t>Job categories: junior, middle and upper management, excluding C-level (Sales Department/Category Management Department)</t>
  </si>
  <si>
    <t>Среднее количество часов обучения и развития сотрудников, в расчете на единицу FTE (Общее число полных штатных единиц), в т.ч.</t>
  </si>
  <si>
    <t>Обязательное обучение проходят все сотрудники магазинов, а также новые сотрудники РЦ и офиса</t>
  </si>
  <si>
    <t>Процент сотрудников, которые прошли обязательное обучение на конец отчетного периода</t>
  </si>
  <si>
    <t>Среднесписочная численность</t>
  </si>
  <si>
    <t>Общее число сотрудников на конец отчетного периода, в т.ч.</t>
  </si>
  <si>
    <t xml:space="preserve">Число сотрудников, которые прошли обучение по охране труда </t>
  </si>
  <si>
    <t>Процент сотрудников, которые прошли обучение по охране труда</t>
  </si>
  <si>
    <t>Number of staff trained on health and safety standards</t>
  </si>
  <si>
    <t>Percentage of staff trained on health and safety standards</t>
  </si>
  <si>
    <t>Индекс лояльности покупателей (NPS)</t>
  </si>
  <si>
    <t>Net promoter score (NPS)</t>
  </si>
  <si>
    <t xml:space="preserve">В сумму входят расходы на проект "Добрые дела", поддержку фонда "Лига будущих чемпионов" и прочие единоразовые пожертвования </t>
  </si>
  <si>
    <t>Руководители среднего и младшего звена</t>
  </si>
  <si>
    <t>Stores</t>
  </si>
  <si>
    <t>Distribution centers</t>
  </si>
  <si>
    <t>Cardboard</t>
  </si>
  <si>
    <t>Stretch film</t>
  </si>
  <si>
    <t>Solid waste</t>
  </si>
  <si>
    <t xml:space="preserve">Hereinafter: Group - Fix Price Group, average headcount in all countries of the Group's presence, including contractor personnel </t>
  </si>
  <si>
    <t>Office</t>
  </si>
  <si>
    <t>Total number of employees at year end (BP)</t>
  </si>
  <si>
    <t xml:space="preserve">Hereinafter: BP - Best Price LLC, main operating company of the Group in the Russian Federation; headcount at year end excluding contractor personnel and personnel in other geographies </t>
  </si>
  <si>
    <t>Staff composition by type of labor contracts at year end</t>
  </si>
  <si>
    <t xml:space="preserve">Data for the sections below are calculated for Best Price LLC - the Group's main operating company in the Russian Federation, excluding contractor personnel and personnel in other geographies </t>
  </si>
  <si>
    <t>The amount includes expenses for "Good Deeds" community project, "League of Future Champions" and other one-time donations</t>
  </si>
  <si>
    <t>The amount of money collected from customers using donation boxes in the sales areas as part of cooperation with the "League of Future Champions" charitable foundation</t>
  </si>
  <si>
    <t>Количество нефинансовых предписаний, связанных с несоблюдением законодательства и нормативных требований в социальной и экономической сферах</t>
  </si>
  <si>
    <t>Total number of non-monetary penalties</t>
  </si>
  <si>
    <t>Number of significant fines for non-compliance with laws and/or regulations in the social and economic area</t>
  </si>
  <si>
    <t>Total number of confirmed cases of corruption events</t>
  </si>
  <si>
    <t xml:space="preserve">Total number of confirmed cases of termination or non-renewal of contracts with business partners due to corruption </t>
  </si>
  <si>
    <t>Total number of data leakage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</si>
</sst>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.000"/>
    <numFmt numFmtId="168" formatCode="_(* #,##0.00_);_(* \(#,##0.00\);_(* &quot;-&quot;_);_(@_)"/>
    <numFmt numFmtId="169" formatCode="###,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color rgb="FFFF0000"/>
      <name val="Calibri"/>
      <family val="2"/>
      <charset val="204"/>
    </font>
    <font>
      <sz val="10"/>
      <color rgb="FF0F4193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24"/>
      <color rgb="FF0F4193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0" tint="-0.34998626667073579"/>
      <name val="Calibri"/>
      <family val="2"/>
      <charset val="204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0F41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</font>
    <font>
      <b/>
      <sz val="10"/>
      <color theme="0" tint="-0.34998626667073579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4"/>
      <color theme="0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rgb="FF0F4193"/>
      <name val="Calibri"/>
      <family val="2"/>
      <charset val="204"/>
    </font>
    <font>
      <b/>
      <i/>
      <sz val="10"/>
      <color theme="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b/>
      <sz val="11"/>
      <color rgb="FF0070C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</font>
    <font>
      <i/>
      <sz val="10"/>
      <color rgb="FF0070C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color theme="1"/>
      <name val="Arial"/>
      <family val="2"/>
    </font>
    <font>
      <u/>
      <sz val="11"/>
      <color indexed="12"/>
      <name val="Calibri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10"/>
      <color rgb="FF0F4193"/>
      <name val="Calibri"/>
      <family val="2"/>
      <charset val="204"/>
    </font>
    <font>
      <i/>
      <sz val="10"/>
      <name val="Calibri"/>
      <family val="2"/>
      <charset val="204"/>
    </font>
    <font>
      <sz val="10"/>
      <color theme="0" tint="-0.49998474074526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F4193"/>
        <bgColor indexed="64"/>
      </patternFill>
    </fill>
    <fill>
      <patternFill patternType="solid">
        <fgColor rgb="FF8CC6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37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/>
    <xf numFmtId="0" fontId="29" fillId="7" borderId="3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45" fillId="9" borderId="6" applyNumberFormat="0" applyAlignment="0" applyProtection="0">
      <alignment horizontal="left" vertical="center" indent="1"/>
    </xf>
    <xf numFmtId="0" fontId="1" fillId="0" borderId="0"/>
    <xf numFmtId="169" fontId="46" fillId="10" borderId="6" applyNumberFormat="0" applyAlignmen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49" fillId="0" borderId="0"/>
    <xf numFmtId="0" fontId="50" fillId="0" borderId="0">
      <alignment vertical="center"/>
    </xf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1" fillId="0" borderId="0"/>
    <xf numFmtId="0" fontId="51" fillId="0" borderId="0"/>
    <xf numFmtId="0" fontId="49" fillId="0" borderId="0"/>
    <xf numFmtId="43" fontId="1" fillId="0" borderId="0" applyFont="0" applyFill="0" applyBorder="0" applyAlignment="0" applyProtection="0"/>
    <xf numFmtId="0" fontId="5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9"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4" borderId="0" xfId="3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center" wrapText="1"/>
    </xf>
    <xf numFmtId="164" fontId="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166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0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9" fontId="6" fillId="0" borderId="0" xfId="2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6" fillId="4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9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0" xfId="0" applyNumberFormat="1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7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2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indent="4"/>
    </xf>
    <xf numFmtId="164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right" vertical="center"/>
    </xf>
    <xf numFmtId="164" fontId="6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6" fillId="4" borderId="5" xfId="3" applyFont="1" applyFill="1" applyBorder="1" applyAlignment="1" applyProtection="1">
      <alignment horizontal="right" vertical="center" wrapText="1"/>
      <protection locked="0"/>
    </xf>
    <xf numFmtId="0" fontId="6" fillId="0" borderId="4" xfId="3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64" fontId="7" fillId="0" borderId="2" xfId="3" applyNumberFormat="1" applyFont="1" applyFill="1" applyBorder="1" applyAlignment="1" applyProtection="1">
      <alignment horizontal="right" vertical="center" wrapText="1"/>
    </xf>
    <xf numFmtId="164" fontId="7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>
      <alignment horizontal="left" vertical="center"/>
    </xf>
    <xf numFmtId="164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Fill="1" applyBorder="1" applyAlignment="1">
      <alignment horizontal="center" vertical="center"/>
    </xf>
    <xf numFmtId="166" fontId="6" fillId="0" borderId="4" xfId="4" applyNumberFormat="1" applyFont="1" applyBorder="1" applyAlignment="1">
      <alignment horizontal="right" vertical="center" wrapText="1"/>
    </xf>
    <xf numFmtId="0" fontId="6" fillId="4" borderId="4" xfId="3" applyFont="1" applyFill="1" applyBorder="1" applyAlignment="1" applyProtection="1">
      <alignment horizontal="right" vertical="center" wrapText="1"/>
      <protection locked="0"/>
    </xf>
    <xf numFmtId="0" fontId="6" fillId="0" borderId="2" xfId="3" applyFont="1" applyFill="1" applyBorder="1" applyAlignment="1" applyProtection="1">
      <alignment horizontal="right" vertical="center" wrapText="1"/>
      <protection locked="0"/>
    </xf>
    <xf numFmtId="0" fontId="6" fillId="4" borderId="2" xfId="3" applyFont="1" applyFill="1" applyBorder="1" applyAlignment="1" applyProtection="1">
      <alignment horizontal="right" vertical="center" wrapText="1"/>
      <protection locked="0"/>
    </xf>
    <xf numFmtId="0" fontId="6" fillId="0" borderId="5" xfId="3" applyFont="1" applyFill="1" applyBorder="1" applyAlignment="1" applyProtection="1">
      <alignment horizontal="right" vertical="center" wrapText="1"/>
      <protection locked="0"/>
    </xf>
    <xf numFmtId="166" fontId="6" fillId="0" borderId="2" xfId="4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right" vertical="center" wrapText="1"/>
      <protection locked="0"/>
    </xf>
    <xf numFmtId="0" fontId="16" fillId="0" borderId="2" xfId="3" applyFont="1" applyFill="1" applyBorder="1" applyAlignment="1" applyProtection="1">
      <alignment horizontal="right" vertical="center" wrapText="1"/>
      <protection locked="0"/>
    </xf>
    <xf numFmtId="0" fontId="16" fillId="0" borderId="5" xfId="3" applyFont="1" applyFill="1" applyBorder="1" applyAlignment="1" applyProtection="1">
      <alignment horizontal="right" vertical="center" wrapText="1"/>
      <protection locked="0"/>
    </xf>
    <xf numFmtId="0" fontId="16" fillId="0" borderId="4" xfId="3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2" fillId="4" borderId="0" xfId="3" applyFont="1" applyFill="1" applyBorder="1" applyAlignment="1" applyProtection="1">
      <alignment vertical="top" wrapText="1"/>
      <protection locked="0"/>
    </xf>
    <xf numFmtId="0" fontId="1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2"/>
    </xf>
    <xf numFmtId="0" fontId="17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21" fillId="0" borderId="0" xfId="3" applyNumberFormat="1" applyFont="1" applyFill="1" applyBorder="1" applyAlignment="1" applyProtection="1">
      <alignment horizontal="right" vertical="center" wrapText="1"/>
    </xf>
    <xf numFmtId="164" fontId="21" fillId="0" borderId="0" xfId="3" applyNumberFormat="1" applyFont="1" applyFill="1" applyBorder="1" applyAlignment="1" applyProtection="1">
      <alignment horizontal="right" vertical="center" wrapText="1"/>
      <protection locked="0"/>
    </xf>
    <xf numFmtId="166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 applyProtection="1">
      <alignment horizontal="right" vertical="center" wrapText="1"/>
      <protection locked="0"/>
    </xf>
    <xf numFmtId="0" fontId="12" fillId="4" borderId="0" xfId="3" applyFont="1" applyFill="1" applyBorder="1" applyAlignment="1" applyProtection="1">
      <alignment horizontal="right" vertical="center" wrapText="1"/>
      <protection locked="0"/>
    </xf>
    <xf numFmtId="0" fontId="12" fillId="0" borderId="0" xfId="3" applyNumberFormat="1" applyFont="1" applyFill="1" applyBorder="1" applyAlignment="1" applyProtection="1">
      <alignment vertical="center" wrapText="1"/>
    </xf>
    <xf numFmtId="2" fontId="12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9" fontId="12" fillId="0" borderId="0" xfId="2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6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8" fillId="3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1" fillId="4" borderId="0" xfId="3" applyFont="1" applyFill="1" applyBorder="1" applyAlignment="1" applyProtection="1">
      <alignment horizontal="right" vertical="center" wrapText="1"/>
      <protection locked="0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right" vertical="center"/>
    </xf>
    <xf numFmtId="9" fontId="12" fillId="0" borderId="0" xfId="2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3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 indent="2"/>
    </xf>
    <xf numFmtId="0" fontId="18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164" fontId="12" fillId="4" borderId="0" xfId="3" applyNumberFormat="1" applyFont="1" applyFill="1" applyBorder="1" applyAlignment="1" applyProtection="1">
      <alignment vertical="top" wrapText="1"/>
      <protection locked="0"/>
    </xf>
    <xf numFmtId="164" fontId="12" fillId="0" borderId="0" xfId="3" applyNumberFormat="1" applyFont="1" applyFill="1" applyBorder="1" applyAlignment="1" applyProtection="1">
      <alignment vertical="top" wrapText="1"/>
      <protection locked="0"/>
    </xf>
    <xf numFmtId="164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wrapText="1"/>
    </xf>
    <xf numFmtId="0" fontId="12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 indent="2"/>
    </xf>
    <xf numFmtId="0" fontId="1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 indent="2"/>
    </xf>
    <xf numFmtId="0" fontId="2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 indent="4"/>
    </xf>
    <xf numFmtId="0" fontId="22" fillId="0" borderId="5" xfId="0" applyFont="1" applyFill="1" applyBorder="1" applyAlignment="1">
      <alignment horizontal="left" vertical="center" wrapText="1" indent="4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4" applyNumberFormat="1" applyFont="1" applyBorder="1" applyAlignment="1">
      <alignment horizontal="center" vertical="center" wrapText="1"/>
    </xf>
    <xf numFmtId="0" fontId="12" fillId="4" borderId="0" xfId="3" applyFont="1" applyFill="1" applyBorder="1" applyAlignment="1" applyProtection="1">
      <alignment horizontal="center" vertical="center" wrapText="1"/>
      <protection locked="0"/>
    </xf>
    <xf numFmtId="0" fontId="21" fillId="4" borderId="0" xfId="3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164" fontId="21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164" fontId="21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2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12" fillId="0" borderId="5" xfId="3" applyNumberFormat="1" applyFont="1" applyFill="1" applyBorder="1" applyAlignment="1" applyProtection="1">
      <alignment vertical="top" wrapText="1"/>
      <protection locked="0"/>
    </xf>
    <xf numFmtId="0" fontId="1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/>
    <xf numFmtId="164" fontId="12" fillId="0" borderId="5" xfId="0" applyNumberFormat="1" applyFont="1" applyFill="1" applyBorder="1" applyAlignment="1">
      <alignment wrapText="1"/>
    </xf>
    <xf numFmtId="165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 vertical="center"/>
    </xf>
    <xf numFmtId="0" fontId="21" fillId="4" borderId="5" xfId="3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7" fillId="0" borderId="0" xfId="3" applyFont="1" applyFill="1" applyBorder="1" applyAlignment="1" applyProtection="1">
      <alignment horizontal="right" vertical="center" wrapText="1"/>
      <protection locked="0"/>
    </xf>
    <xf numFmtId="0" fontId="7" fillId="0" borderId="5" xfId="3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3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5" xfId="0" quotePrefix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/>
    </xf>
    <xf numFmtId="166" fontId="24" fillId="0" borderId="4" xfId="1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right" vertical="top" wrapText="1"/>
      <protection locked="0"/>
    </xf>
    <xf numFmtId="164" fontId="6" fillId="0" borderId="5" xfId="1" applyNumberFormat="1" applyFont="1" applyFill="1" applyBorder="1" applyAlignment="1" applyProtection="1">
      <alignment horizontal="right" vertical="top" wrapText="1"/>
      <protection locked="0"/>
    </xf>
    <xf numFmtId="166" fontId="7" fillId="0" borderId="0" xfId="1" applyNumberFormat="1" applyFont="1" applyFill="1" applyBorder="1" applyAlignment="1" applyProtection="1">
      <alignment horizontal="left" vertical="center" wrapText="1"/>
    </xf>
    <xf numFmtId="1" fontId="4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3" fontId="4" fillId="0" borderId="2" xfId="5" applyNumberFormat="1" applyFont="1" applyFill="1" applyBorder="1" applyAlignment="1" applyProtection="1">
      <alignment horizontal="right" vertical="center" wrapText="1"/>
    </xf>
    <xf numFmtId="166" fontId="16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5" applyNumberFormat="1" applyFont="1" applyFill="1" applyBorder="1" applyAlignment="1" applyProtection="1">
      <alignment horizontal="right" vertical="center" wrapText="1"/>
      <protection locked="0"/>
    </xf>
    <xf numFmtId="166" fontId="16" fillId="0" borderId="5" xfId="1" applyNumberFormat="1" applyFont="1" applyFill="1" applyBorder="1" applyAlignment="1" applyProtection="1">
      <alignment horizontal="right" vertical="center" wrapText="1"/>
    </xf>
    <xf numFmtId="3" fontId="7" fillId="0" borderId="5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4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5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166" fontId="19" fillId="0" borderId="0" xfId="1" applyNumberFormat="1" applyFont="1" applyFill="1" applyBorder="1" applyAlignment="1" applyProtection="1">
      <alignment horizontal="right" vertical="center" wrapText="1"/>
    </xf>
    <xf numFmtId="166" fontId="19" fillId="0" borderId="5" xfId="1" applyNumberFormat="1" applyFont="1" applyFill="1" applyBorder="1" applyAlignment="1" applyProtection="1">
      <alignment horizontal="right" vertical="center" wrapText="1"/>
    </xf>
    <xf numFmtId="166" fontId="12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4" xfId="1" applyNumberFormat="1" applyFont="1" applyFill="1" applyBorder="1" applyAlignment="1" applyProtection="1">
      <alignment horizontal="right" vertical="center" wrapText="1"/>
    </xf>
    <xf numFmtId="166" fontId="9" fillId="0" borderId="0" xfId="1" applyNumberFormat="1" applyFont="1" applyFill="1" applyBorder="1" applyAlignment="1" applyProtection="1">
      <alignment horizontal="right" vertical="center" wrapText="1"/>
    </xf>
    <xf numFmtId="166" fontId="22" fillId="0" borderId="0" xfId="1" applyNumberFormat="1" applyFont="1" applyFill="1" applyBorder="1" applyAlignment="1" applyProtection="1">
      <alignment horizontal="right" vertical="center" wrapText="1"/>
    </xf>
    <xf numFmtId="164" fontId="12" fillId="4" borderId="0" xfId="3" applyNumberFormat="1" applyFont="1" applyFill="1" applyBorder="1" applyAlignment="1" applyProtection="1">
      <alignment vertical="center" wrapText="1"/>
      <protection locked="0"/>
    </xf>
    <xf numFmtId="164" fontId="21" fillId="4" borderId="4" xfId="3" applyNumberFormat="1" applyFont="1" applyFill="1" applyBorder="1" applyAlignment="1" applyProtection="1">
      <alignment vertical="center" wrapText="1"/>
      <protection locked="0"/>
    </xf>
    <xf numFmtId="43" fontId="12" fillId="4" borderId="0" xfId="3" applyNumberFormat="1" applyFont="1" applyFill="1" applyBorder="1" applyAlignment="1" applyProtection="1">
      <alignment vertical="center" wrapText="1"/>
    </xf>
    <xf numFmtId="164" fontId="12" fillId="4" borderId="4" xfId="3" applyNumberFormat="1" applyFont="1" applyFill="1" applyBorder="1" applyAlignment="1" applyProtection="1">
      <alignment vertical="center" wrapText="1"/>
    </xf>
    <xf numFmtId="167" fontId="12" fillId="4" borderId="0" xfId="3" applyNumberFormat="1" applyFont="1" applyFill="1" applyBorder="1" applyAlignment="1" applyProtection="1">
      <alignment vertical="center" wrapText="1"/>
    </xf>
    <xf numFmtId="164" fontId="21" fillId="4" borderId="2" xfId="3" applyNumberFormat="1" applyFont="1" applyFill="1" applyBorder="1" applyAlignment="1" applyProtection="1">
      <alignment vertical="center" wrapText="1"/>
      <protection locked="0"/>
    </xf>
    <xf numFmtId="164" fontId="21" fillId="4" borderId="5" xfId="3" applyNumberFormat="1" applyFont="1" applyFill="1" applyBorder="1" applyAlignment="1" applyProtection="1">
      <alignment vertical="center" wrapText="1"/>
      <protection locked="0"/>
    </xf>
    <xf numFmtId="164" fontId="12" fillId="0" borderId="0" xfId="3" applyNumberFormat="1" applyFont="1" applyFill="1" applyBorder="1" applyAlignment="1" applyProtection="1">
      <alignment vertical="center" wrapText="1"/>
      <protection locked="0"/>
    </xf>
    <xf numFmtId="164" fontId="12" fillId="0" borderId="2" xfId="3" applyNumberFormat="1" applyFont="1" applyFill="1" applyBorder="1" applyAlignment="1" applyProtection="1">
      <alignment vertical="center" wrapText="1"/>
      <protection locked="0"/>
    </xf>
    <xf numFmtId="164" fontId="12" fillId="0" borderId="5" xfId="3" applyNumberFormat="1" applyFont="1" applyFill="1" applyBorder="1" applyAlignment="1" applyProtection="1">
      <alignment vertical="center" wrapText="1"/>
      <protection locked="0"/>
    </xf>
    <xf numFmtId="164" fontId="12" fillId="0" borderId="0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3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6" fontId="7" fillId="0" borderId="5" xfId="1" applyNumberFormat="1" applyFont="1" applyFill="1" applyBorder="1" applyAlignment="1" applyProtection="1">
      <alignment horizontal="right" vertical="center" wrapText="1"/>
    </xf>
    <xf numFmtId="166" fontId="7" fillId="0" borderId="0" xfId="1" applyNumberFormat="1" applyFont="1" applyFill="1" applyBorder="1" applyAlignment="1" applyProtection="1">
      <alignment horizontal="right" vertical="center" wrapText="1"/>
    </xf>
    <xf numFmtId="166" fontId="7" fillId="0" borderId="2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 indent="4"/>
    </xf>
    <xf numFmtId="0" fontId="0" fillId="0" borderId="0" xfId="0" applyAlignment="1">
      <alignment vertical="center"/>
    </xf>
    <xf numFmtId="1" fontId="16" fillId="0" borderId="0" xfId="1" applyNumberFormat="1" applyFont="1" applyFill="1" applyBorder="1" applyAlignment="1" applyProtection="1">
      <alignment horizontal="right" vertical="center" wrapText="1"/>
    </xf>
    <xf numFmtId="166" fontId="16" fillId="0" borderId="4" xfId="1" applyNumberFormat="1" applyFont="1" applyFill="1" applyBorder="1" applyAlignment="1" applyProtection="1">
      <alignment horizontal="right" vertical="center" wrapText="1"/>
    </xf>
    <xf numFmtId="164" fontId="7" fillId="4" borderId="5" xfId="3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wrapText="1" indent="4"/>
    </xf>
    <xf numFmtId="164" fontId="12" fillId="0" borderId="2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vertical="center" wrapText="1"/>
    </xf>
    <xf numFmtId="168" fontId="12" fillId="0" borderId="4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vertical="center"/>
    </xf>
    <xf numFmtId="168" fontId="12" fillId="0" borderId="5" xfId="0" applyNumberFormat="1" applyFont="1" applyFill="1" applyBorder="1" applyAlignment="1">
      <alignment vertical="center"/>
    </xf>
    <xf numFmtId="168" fontId="12" fillId="0" borderId="2" xfId="0" applyNumberFormat="1" applyFont="1" applyFill="1" applyBorder="1" applyAlignment="1">
      <alignment vertical="center"/>
    </xf>
    <xf numFmtId="168" fontId="12" fillId="4" borderId="5" xfId="0" applyNumberFormat="1" applyFont="1" applyFill="1" applyBorder="1" applyAlignment="1"/>
    <xf numFmtId="0" fontId="25" fillId="0" borderId="5" xfId="0" applyFont="1" applyBorder="1" applyAlignment="1">
      <alignment wrapText="1"/>
    </xf>
    <xf numFmtId="0" fontId="12" fillId="4" borderId="5" xfId="3" applyNumberFormat="1" applyFont="1" applyFill="1" applyBorder="1" applyAlignment="1" applyProtection="1">
      <alignment vertical="top" wrapText="1"/>
      <protection locked="0"/>
    </xf>
    <xf numFmtId="0" fontId="12" fillId="0" borderId="4" xfId="0" applyFont="1" applyFill="1" applyBorder="1" applyAlignment="1">
      <alignment vertical="center"/>
    </xf>
    <xf numFmtId="164" fontId="12" fillId="4" borderId="4" xfId="3" applyNumberFormat="1" applyFont="1" applyFill="1" applyBorder="1" applyAlignment="1" applyProtection="1">
      <alignment vertical="top" wrapText="1"/>
      <protection locked="0"/>
    </xf>
    <xf numFmtId="164" fontId="12" fillId="4" borderId="5" xfId="3" applyNumberFormat="1" applyFont="1" applyFill="1" applyBorder="1" applyAlignment="1" applyProtection="1">
      <alignment vertical="top" wrapText="1"/>
      <protection locked="0"/>
    </xf>
    <xf numFmtId="0" fontId="12" fillId="0" borderId="4" xfId="3" applyFont="1" applyFill="1" applyBorder="1" applyAlignment="1" applyProtection="1">
      <alignment horizontal="left" vertical="top" wrapText="1"/>
      <protection locked="0"/>
    </xf>
    <xf numFmtId="164" fontId="12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4" xfId="3" applyNumberFormat="1" applyFont="1" applyFill="1" applyBorder="1" applyAlignment="1" applyProtection="1">
      <alignment vertical="top" wrapText="1"/>
      <protection locked="0"/>
    </xf>
    <xf numFmtId="0" fontId="12" fillId="0" borderId="5" xfId="0" applyFont="1" applyFill="1" applyBorder="1" applyAlignment="1">
      <alignment horizontal="left" vertical="center"/>
    </xf>
    <xf numFmtId="164" fontId="21" fillId="0" borderId="5" xfId="3" applyNumberFormat="1" applyFont="1" applyFill="1" applyBorder="1" applyAlignment="1" applyProtection="1">
      <alignment horizontal="right" vertical="center" wrapText="1"/>
    </xf>
    <xf numFmtId="164" fontId="2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64" fontId="12" fillId="0" borderId="4" xfId="3" applyNumberFormat="1" applyFont="1" applyFill="1" applyBorder="1" applyAlignment="1" applyProtection="1">
      <alignment horizontal="right" vertical="center" wrapText="1"/>
    </xf>
    <xf numFmtId="164" fontId="21" fillId="0" borderId="4" xfId="3" applyNumberFormat="1" applyFont="1" applyFill="1" applyBorder="1" applyAlignment="1" applyProtection="1">
      <alignment horizontal="right" vertical="center" wrapText="1"/>
    </xf>
    <xf numFmtId="166" fontId="12" fillId="0" borderId="4" xfId="4" applyNumberFormat="1" applyFont="1" applyBorder="1" applyAlignment="1">
      <alignment horizontal="center" vertical="center" wrapText="1"/>
    </xf>
    <xf numFmtId="166" fontId="12" fillId="0" borderId="4" xfId="1" applyNumberFormat="1" applyFont="1" applyFill="1" applyBorder="1" applyAlignment="1" applyProtection="1">
      <alignment horizontal="left" vertical="center" wrapText="1"/>
    </xf>
    <xf numFmtId="166" fontId="12" fillId="0" borderId="5" xfId="4" applyNumberFormat="1" applyFont="1" applyBorder="1" applyAlignment="1">
      <alignment horizontal="center" vertical="center" wrapText="1"/>
    </xf>
    <xf numFmtId="0" fontId="12" fillId="0" borderId="4" xfId="3" applyFont="1" applyFill="1" applyBorder="1" applyAlignment="1" applyProtection="1">
      <alignment horizontal="right" vertical="center" wrapText="1"/>
    </xf>
    <xf numFmtId="0" fontId="12" fillId="0" borderId="5" xfId="3" applyFont="1" applyFill="1" applyBorder="1" applyAlignment="1" applyProtection="1">
      <alignment horizontal="right" vertical="center" wrapText="1"/>
      <protection locked="0"/>
    </xf>
    <xf numFmtId="0" fontId="12" fillId="4" borderId="4" xfId="3" applyFont="1" applyFill="1" applyBorder="1" applyAlignment="1" applyProtection="1">
      <alignment horizontal="center" vertical="center" wrapText="1"/>
      <protection locked="0"/>
    </xf>
    <xf numFmtId="0" fontId="12" fillId="4" borderId="5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right" vertical="center" wrapText="1"/>
      <protection locked="0"/>
    </xf>
    <xf numFmtId="166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12" fillId="0" borderId="5" xfId="3" applyNumberFormat="1" applyFont="1" applyFill="1" applyBorder="1" applyAlignment="1" applyProtection="1">
      <alignment horizontal="right" vertical="center" wrapText="1"/>
    </xf>
    <xf numFmtId="2" fontId="12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3" applyNumberFormat="1" applyFont="1" applyFill="1" applyBorder="1" applyAlignment="1" applyProtection="1">
      <alignment vertical="center" wrapText="1"/>
    </xf>
    <xf numFmtId="2" fontId="12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165" fontId="12" fillId="0" borderId="4" xfId="3" applyNumberFormat="1" applyFont="1" applyFill="1" applyBorder="1" applyAlignment="1" applyProtection="1">
      <alignment horizontal="right" vertical="center" wrapText="1"/>
      <protection locked="0"/>
    </xf>
    <xf numFmtId="165" fontId="12" fillId="0" borderId="5" xfId="1" applyNumberFormat="1" applyFont="1" applyFill="1" applyBorder="1" applyAlignment="1" applyProtection="1">
      <alignment horizontal="left" vertical="center" wrapText="1"/>
      <protection locked="0"/>
    </xf>
    <xf numFmtId="9" fontId="12" fillId="0" borderId="5" xfId="2" applyFont="1" applyFill="1" applyBorder="1" applyAlignment="1" applyProtection="1">
      <alignment horizontal="right" vertical="center" wrapText="1"/>
      <protection locked="0"/>
    </xf>
    <xf numFmtId="2" fontId="6" fillId="0" borderId="2" xfId="3" applyNumberFormat="1" applyFont="1" applyFill="1" applyBorder="1" applyAlignment="1" applyProtection="1">
      <alignment horizontal="right" vertical="center" wrapText="1"/>
      <protection locked="0"/>
    </xf>
    <xf numFmtId="2" fontId="12" fillId="0" borderId="5" xfId="2" applyNumberFormat="1" applyFont="1" applyFill="1" applyBorder="1" applyAlignment="1" applyProtection="1">
      <alignment horizontal="right" vertical="center" wrapText="1"/>
      <protection locked="0"/>
    </xf>
    <xf numFmtId="1" fontId="12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21" fillId="0" borderId="5" xfId="3" applyNumberFormat="1" applyFont="1" applyFill="1" applyBorder="1" applyAlignment="1" applyProtection="1">
      <alignment horizontal="center" vertical="center" wrapText="1"/>
    </xf>
    <xf numFmtId="166" fontId="12" fillId="0" borderId="0" xfId="1" applyNumberFormat="1" applyFont="1" applyBorder="1" applyAlignment="1">
      <alignment vertical="center"/>
    </xf>
    <xf numFmtId="164" fontId="21" fillId="0" borderId="5" xfId="3" applyNumberFormat="1" applyFont="1" applyFill="1" applyBorder="1" applyAlignment="1" applyProtection="1">
      <alignment horizontal="right" vertical="center" wrapText="1"/>
      <protection locked="0"/>
    </xf>
    <xf numFmtId="166" fontId="12" fillId="0" borderId="5" xfId="1" applyNumberFormat="1" applyFont="1" applyBorder="1" applyAlignment="1">
      <alignment horizontal="right" vertical="center" wrapText="1"/>
    </xf>
    <xf numFmtId="9" fontId="12" fillId="0" borderId="5" xfId="2" applyFont="1" applyFill="1" applyBorder="1" applyAlignment="1">
      <alignment horizontal="right" vertical="center"/>
    </xf>
    <xf numFmtId="0" fontId="25" fillId="0" borderId="0" xfId="0" applyFont="1" applyFill="1" applyAlignment="1">
      <alignment wrapText="1"/>
    </xf>
    <xf numFmtId="0" fontId="12" fillId="4" borderId="5" xfId="3" applyFont="1" applyFill="1" applyBorder="1" applyAlignment="1" applyProtection="1">
      <alignment horizontal="right" vertical="center" wrapText="1"/>
      <protection locked="0"/>
    </xf>
    <xf numFmtId="0" fontId="12" fillId="4" borderId="5" xfId="0" applyFont="1" applyFill="1" applyBorder="1" applyAlignment="1">
      <alignment horizontal="right" vertical="center" wrapText="1"/>
    </xf>
    <xf numFmtId="9" fontId="12" fillId="0" borderId="5" xfId="2" applyFont="1" applyFill="1" applyBorder="1" applyAlignment="1">
      <alignment horizontal="center" vertical="center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vertical="center"/>
    </xf>
    <xf numFmtId="9" fontId="12" fillId="0" borderId="4" xfId="2" applyFont="1" applyFill="1" applyBorder="1" applyAlignment="1">
      <alignment horizontal="right" vertical="center"/>
    </xf>
    <xf numFmtId="9" fontId="12" fillId="0" borderId="4" xfId="2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Fill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3"/>
    </xf>
    <xf numFmtId="0" fontId="12" fillId="0" borderId="2" xfId="0" applyFont="1" applyBorder="1" applyAlignment="1">
      <alignment horizontal="right" vertical="center"/>
    </xf>
    <xf numFmtId="164" fontId="21" fillId="0" borderId="2" xfId="3" applyNumberFormat="1" applyFont="1" applyFill="1" applyBorder="1" applyAlignment="1" applyProtection="1">
      <alignment horizontal="right" vertical="center" wrapText="1"/>
      <protection locked="0"/>
    </xf>
    <xf numFmtId="164" fontId="21" fillId="0" borderId="2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 indent="5"/>
    </xf>
    <xf numFmtId="0" fontId="12" fillId="0" borderId="5" xfId="0" applyFont="1" applyFill="1" applyBorder="1" applyAlignment="1">
      <alignment horizontal="left" vertical="center" wrapText="1" indent="5"/>
    </xf>
    <xf numFmtId="0" fontId="25" fillId="6" borderId="0" xfId="0" applyFont="1" applyFill="1" applyAlignment="1">
      <alignment vertical="center" wrapText="1"/>
    </xf>
    <xf numFmtId="0" fontId="13" fillId="0" borderId="0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indent="3"/>
    </xf>
    <xf numFmtId="0" fontId="12" fillId="4" borderId="5" xfId="0" applyFont="1" applyFill="1" applyBorder="1" applyAlignment="1">
      <alignment vertical="center" wrapText="1"/>
    </xf>
    <xf numFmtId="164" fontId="7" fillId="8" borderId="0" xfId="3" applyNumberFormat="1" applyFont="1" applyFill="1" applyBorder="1" applyAlignment="1" applyProtection="1">
      <alignment horizontal="right" vertical="center" wrapText="1"/>
      <protection locked="0"/>
    </xf>
    <xf numFmtId="166" fontId="7" fillId="8" borderId="0" xfId="1" applyNumberFormat="1" applyFont="1" applyFill="1" applyBorder="1" applyAlignment="1" applyProtection="1">
      <alignment horizontal="left" vertical="center" wrapText="1"/>
    </xf>
    <xf numFmtId="166" fontId="7" fillId="8" borderId="5" xfId="1" applyNumberFormat="1" applyFont="1" applyFill="1" applyBorder="1" applyAlignment="1" applyProtection="1">
      <alignment horizontal="left" vertical="center" wrapText="1"/>
    </xf>
    <xf numFmtId="164" fontId="12" fillId="8" borderId="2" xfId="0" applyNumberFormat="1" applyFont="1" applyFill="1" applyBorder="1" applyAlignment="1">
      <alignment vertical="center" wrapText="1"/>
    </xf>
    <xf numFmtId="164" fontId="12" fillId="8" borderId="0" xfId="0" applyNumberFormat="1" applyFont="1" applyFill="1" applyBorder="1" applyAlignment="1">
      <alignment vertical="center" wrapText="1"/>
    </xf>
    <xf numFmtId="0" fontId="12" fillId="4" borderId="2" xfId="3" applyFont="1" applyFill="1" applyBorder="1" applyAlignment="1" applyProtection="1">
      <alignment vertical="top" wrapText="1"/>
      <protection locked="0"/>
    </xf>
    <xf numFmtId="166" fontId="6" fillId="0" borderId="4" xfId="4" applyNumberFormat="1" applyFont="1" applyFill="1" applyBorder="1" applyAlignment="1">
      <alignment horizontal="right" vertical="center" wrapText="1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>
      <alignment vertical="center" wrapText="1"/>
    </xf>
    <xf numFmtId="0" fontId="30" fillId="2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4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4"/>
    </xf>
    <xf numFmtId="0" fontId="14" fillId="0" borderId="4" xfId="0" applyFont="1" applyFill="1" applyBorder="1" applyAlignment="1">
      <alignment horizontal="left" vertical="center" wrapText="1"/>
    </xf>
    <xf numFmtId="166" fontId="6" fillId="0" borderId="0" xfId="4" applyNumberFormat="1" applyFont="1" applyFill="1" applyBorder="1" applyAlignment="1">
      <alignment horizontal="right" vertical="center" wrapText="1"/>
    </xf>
    <xf numFmtId="166" fontId="6" fillId="0" borderId="2" xfId="4" applyNumberFormat="1" applyFont="1" applyFill="1" applyBorder="1" applyAlignment="1">
      <alignment horizontal="right" vertical="center" wrapText="1"/>
    </xf>
    <xf numFmtId="166" fontId="6" fillId="0" borderId="5" xfId="4" applyNumberFormat="1" applyFont="1" applyFill="1" applyBorder="1" applyAlignment="1">
      <alignment horizontal="right" vertical="center" wrapText="1"/>
    </xf>
    <xf numFmtId="165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166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5" xfId="0" quotePrefix="1" applyFont="1" applyFill="1" applyBorder="1" applyAlignment="1">
      <alignment horizontal="left" vertical="center" wrapText="1" indent="1"/>
    </xf>
    <xf numFmtId="0" fontId="14" fillId="0" borderId="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1" fillId="0" borderId="0" xfId="3" applyFont="1" applyFill="1" applyBorder="1" applyAlignment="1" applyProtection="1">
      <alignment vertical="center" wrapText="1"/>
      <protection locked="0"/>
    </xf>
    <xf numFmtId="0" fontId="11" fillId="0" borderId="0" xfId="3" quotePrefix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164" fontId="7" fillId="0" borderId="5" xfId="3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Alignment="1">
      <alignment vertical="center"/>
    </xf>
    <xf numFmtId="166" fontId="6" fillId="0" borderId="5" xfId="1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7" fillId="0" borderId="5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 indent="4"/>
    </xf>
    <xf numFmtId="168" fontId="6" fillId="4" borderId="0" xfId="0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5" xfId="0" applyFont="1" applyFill="1" applyBorder="1" applyAlignment="1">
      <alignment horizontal="left" vertical="center" wrapText="1" indent="4"/>
    </xf>
    <xf numFmtId="0" fontId="15" fillId="0" borderId="5" xfId="0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168" fontId="6" fillId="4" borderId="2" xfId="0" applyNumberFormat="1" applyFont="1" applyFill="1" applyBorder="1" applyAlignment="1">
      <alignment horizontal="right" vertical="center"/>
    </xf>
    <xf numFmtId="164" fontId="7" fillId="0" borderId="4" xfId="3" applyNumberFormat="1" applyFont="1" applyFill="1" applyBorder="1" applyAlignment="1" applyProtection="1">
      <alignment horizontal="right" vertical="center" wrapText="1"/>
      <protection locked="0"/>
    </xf>
    <xf numFmtId="166" fontId="6" fillId="0" borderId="4" xfId="1" applyNumberFormat="1" applyFont="1" applyFill="1" applyBorder="1" applyAlignment="1">
      <alignment horizontal="right" vertical="center"/>
    </xf>
    <xf numFmtId="0" fontId="7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/>
    </xf>
    <xf numFmtId="168" fontId="6" fillId="4" borderId="5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 wrapText="1"/>
    </xf>
    <xf numFmtId="164" fontId="41" fillId="0" borderId="0" xfId="3" applyNumberFormat="1" applyFont="1" applyFill="1" applyBorder="1" applyAlignment="1" applyProtection="1">
      <alignment vertical="center" wrapText="1"/>
      <protection locked="0"/>
    </xf>
    <xf numFmtId="10" fontId="11" fillId="0" borderId="0" xfId="2" applyNumberFormat="1" applyFont="1" applyFill="1" applyBorder="1" applyAlignment="1" applyProtection="1">
      <alignment vertical="center" wrapText="1"/>
      <protection locked="0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 wrapText="1"/>
    </xf>
    <xf numFmtId="41" fontId="6" fillId="0" borderId="0" xfId="0" applyNumberFormat="1" applyFont="1" applyFill="1" applyAlignment="1">
      <alignment horizontal="right" vertical="center"/>
    </xf>
    <xf numFmtId="41" fontId="7" fillId="0" borderId="0" xfId="3" applyNumberFormat="1" applyFont="1" applyFill="1" applyBorder="1" applyAlignment="1" applyProtection="1">
      <alignment horizontal="right" vertical="center" wrapText="1"/>
    </xf>
    <xf numFmtId="41" fontId="7" fillId="0" borderId="5" xfId="3" applyNumberFormat="1" applyFont="1" applyFill="1" applyBorder="1" applyAlignment="1" applyProtection="1">
      <alignment horizontal="right" vertical="center" wrapText="1"/>
    </xf>
    <xf numFmtId="0" fontId="4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indent="4"/>
    </xf>
    <xf numFmtId="166" fontId="16" fillId="0" borderId="2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left" vertical="center" indent="4"/>
    </xf>
    <xf numFmtId="41" fontId="4" fillId="0" borderId="4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4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164" fontId="14" fillId="0" borderId="4" xfId="0" applyNumberFormat="1" applyFont="1" applyFill="1" applyBorder="1" applyAlignment="1">
      <alignment horizontal="right" vertical="center" wrapText="1"/>
    </xf>
    <xf numFmtId="164" fontId="1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64" fontId="4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164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>
      <alignment horizontal="left" vertical="center" wrapText="1" indent="3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 indent="1"/>
    </xf>
    <xf numFmtId="41" fontId="4" fillId="0" borderId="0" xfId="3" applyNumberFormat="1" applyFont="1" applyFill="1" applyBorder="1" applyAlignment="1" applyProtection="1">
      <alignment horizontal="right" vertical="center" wrapText="1"/>
    </xf>
    <xf numFmtId="164" fontId="14" fillId="0" borderId="0" xfId="3" applyNumberFormat="1" applyFont="1" applyFill="1" applyBorder="1" applyAlignment="1" applyProtection="1">
      <alignment horizontal="right" vertical="center" wrapText="1"/>
      <protection locked="0"/>
    </xf>
    <xf numFmtId="164" fontId="14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6" fillId="4" borderId="2" xfId="3" applyNumberFormat="1" applyFont="1" applyFill="1" applyBorder="1" applyAlignment="1" applyProtection="1">
      <alignment horizontal="right" vertical="center" wrapText="1"/>
      <protection locked="0"/>
    </xf>
    <xf numFmtId="165" fontId="6" fillId="0" borderId="2" xfId="1" applyFont="1" applyFill="1" applyBorder="1" applyAlignment="1">
      <alignment horizontal="right" vertical="center"/>
    </xf>
    <xf numFmtId="164" fontId="1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0" fontId="4" fillId="0" borderId="4" xfId="3" applyNumberFormat="1" applyFont="1" applyFill="1" applyBorder="1" applyAlignment="1" applyProtection="1">
      <alignment horizontal="center" vertical="center" wrapText="1"/>
    </xf>
    <xf numFmtId="164" fontId="4" fillId="0" borderId="4" xfId="3" applyNumberFormat="1" applyFont="1" applyFill="1" applyBorder="1" applyAlignment="1" applyProtection="1">
      <alignment horizontal="right" vertical="center" wrapText="1"/>
    </xf>
    <xf numFmtId="164" fontId="4" fillId="0" borderId="4" xfId="3" applyNumberFormat="1" applyFont="1" applyFill="1" applyBorder="1" applyAlignment="1" applyProtection="1">
      <alignment horizontal="right" vertical="center" wrapText="1"/>
      <protection locked="0"/>
    </xf>
    <xf numFmtId="166" fontId="1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164" fontId="4" fillId="0" borderId="2" xfId="3" applyNumberFormat="1" applyFont="1" applyFill="1" applyBorder="1" applyAlignment="1" applyProtection="1">
      <alignment horizontal="right" vertical="center" wrapText="1"/>
    </xf>
    <xf numFmtId="166" fontId="14" fillId="0" borderId="2" xfId="4" applyNumberFormat="1" applyFont="1" applyFill="1" applyBorder="1" applyAlignment="1">
      <alignment horizontal="right" vertical="center" wrapText="1"/>
    </xf>
    <xf numFmtId="166" fontId="14" fillId="0" borderId="2" xfId="1" applyNumberFormat="1" applyFont="1" applyFill="1" applyBorder="1" applyAlignment="1" applyProtection="1">
      <alignment horizontal="right" vertical="center" wrapText="1"/>
    </xf>
    <xf numFmtId="3" fontId="14" fillId="0" borderId="2" xfId="1" applyNumberFormat="1" applyFont="1" applyFill="1" applyBorder="1" applyAlignment="1" applyProtection="1">
      <alignment horizontal="right" vertical="center" wrapText="1"/>
    </xf>
    <xf numFmtId="164" fontId="14" fillId="0" borderId="2" xfId="3" applyNumberFormat="1" applyFont="1" applyFill="1" applyBorder="1" applyAlignment="1" applyProtection="1">
      <alignment horizontal="right" vertical="center" wrapText="1"/>
    </xf>
    <xf numFmtId="0" fontId="14" fillId="0" borderId="2" xfId="3" applyFont="1" applyFill="1" applyBorder="1" applyAlignment="1" applyProtection="1">
      <alignment horizontal="right" vertical="center" wrapText="1"/>
      <protection locked="0"/>
    </xf>
    <xf numFmtId="0" fontId="14" fillId="0" borderId="2" xfId="3" applyFont="1" applyFill="1" applyBorder="1" applyAlignment="1" applyProtection="1">
      <alignment horizontal="right" vertical="center" wrapText="1"/>
    </xf>
    <xf numFmtId="166" fontId="14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3" applyNumberFormat="1" applyFont="1" applyFill="1" applyBorder="1" applyAlignment="1" applyProtection="1">
      <alignment vertical="center" wrapText="1"/>
    </xf>
    <xf numFmtId="2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9" fontId="14" fillId="0" borderId="5" xfId="2" applyFont="1" applyFill="1" applyBorder="1" applyAlignment="1">
      <alignment horizontal="right" vertical="center"/>
    </xf>
    <xf numFmtId="1" fontId="14" fillId="0" borderId="5" xfId="2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3" fontId="7" fillId="0" borderId="5" xfId="3" applyNumberFormat="1" applyFont="1" applyFill="1" applyBorder="1" applyAlignment="1" applyProtection="1">
      <alignment horizontal="right" vertical="center" wrapText="1"/>
    </xf>
    <xf numFmtId="164" fontId="4" fillId="4" borderId="0" xfId="3" applyNumberFormat="1" applyFont="1" applyFill="1" applyBorder="1" applyAlignment="1" applyProtection="1">
      <alignment horizontal="right" vertical="center" wrapText="1"/>
    </xf>
    <xf numFmtId="4" fontId="7" fillId="0" borderId="5" xfId="3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0" fontId="55" fillId="0" borderId="0" xfId="0" applyFont="1" applyBorder="1" applyAlignment="1">
      <alignment vertical="center"/>
    </xf>
    <xf numFmtId="166" fontId="6" fillId="0" borderId="0" xfId="4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</cellXfs>
  <cellStyles count="37">
    <cellStyle name="Comma 2" xfId="17" xr:uid="{00000000-0005-0000-0000-000001000000}"/>
    <cellStyle name="Comma 2 2" xfId="22" xr:uid="{00000000-0005-0000-0000-000002000000}"/>
    <cellStyle name="Comma 2 3" xfId="28" xr:uid="{00000000-0005-0000-0000-000003000000}"/>
    <cellStyle name="Comma 3" xfId="4" xr:uid="{00000000-0005-0000-0000-000004000000}"/>
    <cellStyle name="Comma 4" xfId="19" xr:uid="{00000000-0005-0000-0000-000005000000}"/>
    <cellStyle name="Comma 5" xfId="20" xr:uid="{00000000-0005-0000-0000-000006000000}"/>
    <cellStyle name="Comma 6" xfId="27" xr:uid="{00000000-0005-0000-0000-000007000000}"/>
    <cellStyle name="Comma 7" xfId="32" xr:uid="{00000000-0005-0000-0000-000008000000}"/>
    <cellStyle name="fa_row_header_bold 2" xfId="9" xr:uid="{00000000-0005-0000-0000-00000A000000}"/>
    <cellStyle name="Hyperlink 2" xfId="23" xr:uid="{00000000-0005-0000-0000-00000B000000}"/>
    <cellStyle name="Normal 2" xfId="12" xr:uid="{00000000-0005-0000-0000-00000D000000}"/>
    <cellStyle name="Normal 2 2" xfId="21" xr:uid="{00000000-0005-0000-0000-00000E000000}"/>
    <cellStyle name="Normal 2 2 2" xfId="31" xr:uid="{00000000-0005-0000-0000-00000F000000}"/>
    <cellStyle name="Normal 2 3" xfId="25" xr:uid="{00000000-0005-0000-0000-000010000000}"/>
    <cellStyle name="Normal 2 4" xfId="18" xr:uid="{00000000-0005-0000-0000-000011000000}"/>
    <cellStyle name="Normal 3" xfId="14" xr:uid="{00000000-0005-0000-0000-000012000000}"/>
    <cellStyle name="Normal 4" xfId="24" xr:uid="{00000000-0005-0000-0000-000013000000}"/>
    <cellStyle name="Normal 5" xfId="26" xr:uid="{00000000-0005-0000-0000-000014000000}"/>
    <cellStyle name="Normal 6" xfId="33" xr:uid="{00000000-0005-0000-0000-000015000000}"/>
    <cellStyle name="Normale 3 2" xfId="3" xr:uid="{00000000-0005-0000-0000-000016000000}"/>
    <cellStyle name="Percent 2" xfId="34" xr:uid="{00000000-0005-0000-0000-000018000000}"/>
    <cellStyle name="SAPDimensionCell" xfId="13" xr:uid="{00000000-0005-0000-0000-000019000000}"/>
    <cellStyle name="SAPMemberCell" xfId="15" xr:uid="{00000000-0005-0000-0000-00001A000000}"/>
    <cellStyle name="Денежный" xfId="5" builtinId="4"/>
    <cellStyle name="Денежный 3" xfId="36" xr:uid="{00000000-0005-0000-0000-00001B000000}"/>
    <cellStyle name="Обычный" xfId="0" builtinId="0"/>
    <cellStyle name="Обычный 15" xfId="6" xr:uid="{00000000-0005-0000-0000-00001C000000}"/>
    <cellStyle name="Обычный 2" xfId="11" xr:uid="{00000000-0005-0000-0000-00001D000000}"/>
    <cellStyle name="Обычный 2 10" xfId="8" xr:uid="{00000000-0005-0000-0000-00001E000000}"/>
    <cellStyle name="Обычный 2 10 2" xfId="30" xr:uid="{00000000-0005-0000-0000-00001F000000}"/>
    <cellStyle name="Обычный 2 2" xfId="16" xr:uid="{00000000-0005-0000-0000-000020000000}"/>
    <cellStyle name="Обычный 2 3" xfId="29" xr:uid="{00000000-0005-0000-0000-000021000000}"/>
    <cellStyle name="Обычный 3" xfId="7" xr:uid="{00000000-0005-0000-0000-000022000000}"/>
    <cellStyle name="Процентный" xfId="2" builtinId="5"/>
    <cellStyle name="Процентный 24 2" xfId="10" xr:uid="{00000000-0005-0000-0000-000023000000}"/>
    <cellStyle name="Финансовый" xfId="1" builtinId="3"/>
    <cellStyle name="Финансовый 3" xfId="35" xr:uid="{00000000-0005-0000-0000-000024000000}"/>
  </cellStyles>
  <dxfs count="0"/>
  <tableStyles count="0" defaultTableStyle="TableStyleMedium2" defaultPivotStyle="PivotStyleLight16"/>
  <colors>
    <mruColors>
      <color rgb="FFFFFF99"/>
      <color rgb="FF8CC63F"/>
      <color rgb="FF0F4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OVERNANCE"/><Relationship Id="rId2" Type="http://schemas.openxmlformats.org/officeDocument/2006/relationships/hyperlink" Target="#SOCIAL"/><Relationship Id="rId1" Type="http://schemas.openxmlformats.org/officeDocument/2006/relationships/hyperlink" Target="#ENVIRONMENT"/><Relationship Id="rId5" Type="http://schemas.openxmlformats.org/officeDocument/2006/relationships/image" Target="../media/image1.png"/><Relationship Id="rId4" Type="http://schemas.openxmlformats.org/officeDocument/2006/relationships/hyperlink" Target="#RU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54;&#1062;&#1048;&#1040;&#1051;&#1068;&#1053;&#1067;&#1045;_&#1055;&#1054;&#1050;&#1040;&#1047;&#1040;&#1058;&#1045;&#1051;&#1048;"/><Relationship Id="rId2" Type="http://schemas.openxmlformats.org/officeDocument/2006/relationships/hyperlink" Target="#&#1069;&#1050;&#1054;&#1051;&#1054;&#1043;&#1048;&#1063;&#1045;&#1057;&#1050;&#1048;&#1045;_&#1055;&#1054;&#1050;&#1040;&#1047;&#1040;&#1058;&#1045;&#1051;&#1048;"/><Relationship Id="rId1" Type="http://schemas.openxmlformats.org/officeDocument/2006/relationships/image" Target="../media/image1.png"/><Relationship Id="rId5" Type="http://schemas.openxmlformats.org/officeDocument/2006/relationships/hyperlink" Target="#ENG!A1"/><Relationship Id="rId4" Type="http://schemas.openxmlformats.org/officeDocument/2006/relationships/hyperlink" Target="#&#1050;&#1054;&#1056;&#1055;&#1054;&#1056;&#1040;&#1058;&#1048;&#1042;&#1053;&#1054;&#1045;_&#1059;&#1055;&#1056;&#1040;&#1042;&#1051;&#1045;&#1053;&#1048;&#1045;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US!B43"/><Relationship Id="rId2" Type="http://schemas.openxmlformats.org/officeDocument/2006/relationships/hyperlink" Target="#ENG!B6"/><Relationship Id="rId1" Type="http://schemas.openxmlformats.org/officeDocument/2006/relationships/image" Target="../media/image1.png"/><Relationship Id="rId5" Type="http://schemas.openxmlformats.org/officeDocument/2006/relationships/hyperlink" Target="#RUS!A1"/><Relationship Id="rId4" Type="http://schemas.openxmlformats.org/officeDocument/2006/relationships/hyperlink" Target="#ENG!B18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2385785</xdr:colOff>
      <xdr:row>2</xdr:row>
      <xdr:rowOff>27214</xdr:rowOff>
    </xdr:from>
    <xdr:to>
      <xdr:col>21</xdr:col>
      <xdr:colOff>2810748</xdr:colOff>
      <xdr:row>2</xdr:row>
      <xdr:rowOff>458107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64835" y="27214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21</xdr:col>
      <xdr:colOff>2848430</xdr:colOff>
      <xdr:row>2</xdr:row>
      <xdr:rowOff>27214</xdr:rowOff>
    </xdr:from>
    <xdr:to>
      <xdr:col>21</xdr:col>
      <xdr:colOff>3270671</xdr:colOff>
      <xdr:row>2</xdr:row>
      <xdr:rowOff>458107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27480" y="27214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21</xdr:col>
      <xdr:colOff>3311071</xdr:colOff>
      <xdr:row>2</xdr:row>
      <xdr:rowOff>27215</xdr:rowOff>
    </xdr:from>
    <xdr:to>
      <xdr:col>21</xdr:col>
      <xdr:colOff>3736034</xdr:colOff>
      <xdr:row>2</xdr:row>
      <xdr:rowOff>458108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90121" y="2721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21</xdr:col>
      <xdr:colOff>2358571</xdr:colOff>
      <xdr:row>2</xdr:row>
      <xdr:rowOff>526144</xdr:rowOff>
    </xdr:from>
    <xdr:to>
      <xdr:col>21</xdr:col>
      <xdr:colOff>3761923</xdr:colOff>
      <xdr:row>2</xdr:row>
      <xdr:rowOff>669334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537621" y="526144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99785</xdr:rowOff>
    </xdr:from>
    <xdr:to>
      <xdr:col>1</xdr:col>
      <xdr:colOff>2681626</xdr:colOff>
      <xdr:row>2</xdr:row>
      <xdr:rowOff>619577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76" t="11255" r="5656" b="9949"/>
        <a:stretch/>
      </xdr:blipFill>
      <xdr:spPr>
        <a:xfrm>
          <a:off x="1179286" y="99785"/>
          <a:ext cx="2681626" cy="864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10586</xdr:colOff>
      <xdr:row>0</xdr:row>
      <xdr:rowOff>139096</xdr:rowOff>
    </xdr:from>
    <xdr:to>
      <xdr:col>1</xdr:col>
      <xdr:colOff>2692212</xdr:colOff>
      <xdr:row>2</xdr:row>
      <xdr:rowOff>640745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1189872" y="139096"/>
          <a:ext cx="2681626" cy="864506"/>
        </a:xfrm>
        <a:prstGeom prst="rect">
          <a:avLst/>
        </a:prstGeom>
      </xdr:spPr>
    </xdr:pic>
    <xdr:clientData/>
  </xdr:twoCellAnchor>
  <xdr:twoCellAnchor>
    <xdr:from>
      <xdr:col>21</xdr:col>
      <xdr:colOff>2367643</xdr:colOff>
      <xdr:row>1</xdr:row>
      <xdr:rowOff>130628</xdr:rowOff>
    </xdr:from>
    <xdr:to>
      <xdr:col>21</xdr:col>
      <xdr:colOff>2792606</xdr:colOff>
      <xdr:row>2</xdr:row>
      <xdr:rowOff>376464</xdr:rowOff>
    </xdr:to>
    <xdr:sp macro="" textlink="">
      <xdr:nvSpPr>
        <xdr:cNvPr id="15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469586" y="31568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21</xdr:col>
      <xdr:colOff>2830288</xdr:colOff>
      <xdr:row>1</xdr:row>
      <xdr:rowOff>130628</xdr:rowOff>
    </xdr:from>
    <xdr:to>
      <xdr:col>21</xdr:col>
      <xdr:colOff>3252529</xdr:colOff>
      <xdr:row>2</xdr:row>
      <xdr:rowOff>376464</xdr:rowOff>
    </xdr:to>
    <xdr:sp macro="" textlink="">
      <xdr:nvSpPr>
        <xdr:cNvPr id="16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932231" y="315685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21</xdr:col>
      <xdr:colOff>3292929</xdr:colOff>
      <xdr:row>1</xdr:row>
      <xdr:rowOff>130629</xdr:rowOff>
    </xdr:from>
    <xdr:to>
      <xdr:col>21</xdr:col>
      <xdr:colOff>3717892</xdr:colOff>
      <xdr:row>2</xdr:row>
      <xdr:rowOff>376465</xdr:rowOff>
    </xdr:to>
    <xdr:sp macro="" textlink="">
      <xdr:nvSpPr>
        <xdr:cNvPr id="17" name="Rounded 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394872" y="315686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21</xdr:col>
      <xdr:colOff>2394858</xdr:colOff>
      <xdr:row>2</xdr:row>
      <xdr:rowOff>444500</xdr:rowOff>
    </xdr:from>
    <xdr:to>
      <xdr:col>21</xdr:col>
      <xdr:colOff>3755572</xdr:colOff>
      <xdr:row>2</xdr:row>
      <xdr:rowOff>620485</xdr:rowOff>
    </xdr:to>
    <xdr:sp macro="" textlink="">
      <xdr:nvSpPr>
        <xdr:cNvPr id="18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031687" y="814614"/>
          <a:ext cx="1360714" cy="175985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ru-RU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Выбрать английский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84667</xdr:rowOff>
    </xdr:from>
    <xdr:to>
      <xdr:col>1</xdr:col>
      <xdr:colOff>2692210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620184" y="84667"/>
          <a:ext cx="2681626" cy="861483"/>
        </a:xfrm>
        <a:prstGeom prst="rect">
          <a:avLst/>
        </a:prstGeom>
      </xdr:spPr>
    </xdr:pic>
    <xdr:clientData/>
  </xdr:twoCellAnchor>
  <xdr:twoCellAnchor>
    <xdr:from>
      <xdr:col>20</xdr:col>
      <xdr:colOff>2385785</xdr:colOff>
      <xdr:row>1</xdr:row>
      <xdr:rowOff>27214</xdr:rowOff>
    </xdr:from>
    <xdr:to>
      <xdr:col>20</xdr:col>
      <xdr:colOff>2810748</xdr:colOff>
      <xdr:row>1</xdr:row>
      <xdr:rowOff>458107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63085" y="185964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E</a:t>
          </a:r>
        </a:p>
      </xdr:txBody>
    </xdr:sp>
    <xdr:clientData/>
  </xdr:twoCellAnchor>
  <xdr:twoCellAnchor>
    <xdr:from>
      <xdr:col>20</xdr:col>
      <xdr:colOff>2848430</xdr:colOff>
      <xdr:row>1</xdr:row>
      <xdr:rowOff>27214</xdr:rowOff>
    </xdr:from>
    <xdr:to>
      <xdr:col>20</xdr:col>
      <xdr:colOff>3270671</xdr:colOff>
      <xdr:row>1</xdr:row>
      <xdr:rowOff>458107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725730" y="185964"/>
          <a:ext cx="422241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</a:p>
      </xdr:txBody>
    </xdr:sp>
    <xdr:clientData/>
  </xdr:twoCellAnchor>
  <xdr:twoCellAnchor>
    <xdr:from>
      <xdr:col>20</xdr:col>
      <xdr:colOff>3311071</xdr:colOff>
      <xdr:row>1</xdr:row>
      <xdr:rowOff>27215</xdr:rowOff>
    </xdr:from>
    <xdr:to>
      <xdr:col>20</xdr:col>
      <xdr:colOff>3736034</xdr:colOff>
      <xdr:row>1</xdr:row>
      <xdr:rowOff>458108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188371" y="185965"/>
          <a:ext cx="424963" cy="430893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G</a:t>
          </a:r>
        </a:p>
      </xdr:txBody>
    </xdr:sp>
    <xdr:clientData/>
  </xdr:twoCellAnchor>
  <xdr:twoCellAnchor>
    <xdr:from>
      <xdr:col>20</xdr:col>
      <xdr:colOff>2358571</xdr:colOff>
      <xdr:row>1</xdr:row>
      <xdr:rowOff>526144</xdr:rowOff>
    </xdr:from>
    <xdr:to>
      <xdr:col>20</xdr:col>
      <xdr:colOff>3761923</xdr:colOff>
      <xdr:row>1</xdr:row>
      <xdr:rowOff>669334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681389" y="687780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20</xdr:col>
      <xdr:colOff>2358571</xdr:colOff>
      <xdr:row>4</xdr:row>
      <xdr:rowOff>526144</xdr:rowOff>
    </xdr:from>
    <xdr:to>
      <xdr:col>20</xdr:col>
      <xdr:colOff>3761923</xdr:colOff>
      <xdr:row>4</xdr:row>
      <xdr:rowOff>669334</xdr:rowOff>
    </xdr:to>
    <xdr:sp macro="" textlink="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756571" y="695477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20</xdr:col>
      <xdr:colOff>2358571</xdr:colOff>
      <xdr:row>2</xdr:row>
      <xdr:rowOff>526144</xdr:rowOff>
    </xdr:from>
    <xdr:to>
      <xdr:col>20</xdr:col>
      <xdr:colOff>3761923</xdr:colOff>
      <xdr:row>2</xdr:row>
      <xdr:rowOff>669334</xdr:rowOff>
    </xdr:to>
    <xdr:sp macro="" textlink="">
      <xdr:nvSpPr>
        <xdr:cNvPr id="13" name="Rounded Rectangl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756571" y="695477"/>
          <a:ext cx="1403352" cy="143190"/>
        </a:xfrm>
        <a:prstGeom prst="roundRect">
          <a:avLst>
            <a:gd name="adj" fmla="val 21667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2">
                  <a:lumMod val="75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Switch to Russian</a:t>
          </a:r>
          <a:endParaRPr lang="en-US" sz="1000" b="1">
            <a:solidFill>
              <a:schemeClr val="tx2">
                <a:lumMod val="75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10584</xdr:colOff>
      <xdr:row>0</xdr:row>
      <xdr:rowOff>84667</xdr:rowOff>
    </xdr:from>
    <xdr:to>
      <xdr:col>1</xdr:col>
      <xdr:colOff>2692210</xdr:colOff>
      <xdr:row>2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76" t="11255" r="5656" b="9949"/>
        <a:stretch/>
      </xdr:blipFill>
      <xdr:spPr>
        <a:xfrm>
          <a:off x="620184" y="84667"/>
          <a:ext cx="2681626" cy="861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C695"/>
  <sheetViews>
    <sheetView showGridLines="0" tabSelected="1" zoomScale="70" zoomScaleNormal="70" workbookViewId="0">
      <pane xSplit="15" ySplit="6" topLeftCell="P7" activePane="bottomRight" state="frozen"/>
      <selection pane="topRight" activeCell="P1" sqref="P1"/>
      <selection pane="bottomLeft" activeCell="A7" sqref="A7"/>
      <selection pane="bottomRight"/>
    </sheetView>
  </sheetViews>
  <sheetFormatPr defaultColWidth="1.77734375" defaultRowHeight="14.55" customHeight="1" zeroHeight="1" outlineLevelRow="1" outlineLevelCol="1" x14ac:dyDescent="0.3"/>
  <cols>
    <col min="1" max="1" width="3.88671875" style="522" customWidth="1"/>
    <col min="2" max="2" width="74.33203125" style="47" customWidth="1"/>
    <col min="3" max="3" width="23.44140625" style="47" hidden="1" customWidth="1" outlineLevel="1"/>
    <col min="4" max="4" width="5" style="47" hidden="1" customWidth="1" outlineLevel="1"/>
    <col min="5" max="5" width="23.5546875" style="47" hidden="1" customWidth="1" outlineLevel="1"/>
    <col min="6" max="6" width="16.21875" style="47" hidden="1" customWidth="1" outlineLevel="1"/>
    <col min="7" max="8" width="21.21875" style="47" hidden="1" customWidth="1" outlineLevel="1"/>
    <col min="9" max="9" width="16.77734375" style="47" hidden="1" customWidth="1" outlineLevel="1"/>
    <col min="10" max="11" width="23" style="47" hidden="1" customWidth="1" outlineLevel="1"/>
    <col min="12" max="13" width="14.21875" style="47" hidden="1" customWidth="1" outlineLevel="1"/>
    <col min="14" max="15" width="8.77734375" style="47" hidden="1" customWidth="1" outlineLevel="1"/>
    <col min="16" max="16" width="16.88671875" style="481" customWidth="1" collapsed="1"/>
    <col min="17" max="17" width="16.109375" style="47" customWidth="1" outlineLevel="1"/>
    <col min="18" max="18" width="18.6640625" style="47" bestFit="1" customWidth="1"/>
    <col min="19" max="19" width="14.44140625" style="47" customWidth="1"/>
    <col min="20" max="20" width="14.33203125" style="47" bestFit="1" customWidth="1"/>
    <col min="21" max="21" width="14.33203125" style="47" customWidth="1"/>
    <col min="22" max="22" width="66" style="351" customWidth="1"/>
  </cols>
  <sheetData>
    <row r="1" spans="1:29 16357:16357" ht="14.55" customHeight="1" x14ac:dyDescent="0.3"/>
    <row r="2" spans="1:29 16357:16357" ht="12.45" customHeight="1" x14ac:dyDescent="0.3"/>
    <row r="3" spans="1:29 16357:16357" s="47" customFormat="1" ht="52.5" customHeight="1" x14ac:dyDescent="0.3">
      <c r="A3" s="523"/>
      <c r="B3" s="427" t="s">
        <v>246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9"/>
      <c r="Q3" s="46"/>
      <c r="R3" s="46"/>
      <c r="S3" s="46"/>
      <c r="T3" s="46"/>
      <c r="U3" s="46"/>
      <c r="V3" s="73"/>
      <c r="W3" s="49"/>
      <c r="XEC3" s="46"/>
    </row>
    <row r="4" spans="1:29 16357:16357" s="17" customFormat="1" ht="13.8" x14ac:dyDescent="0.3">
      <c r="A4" s="535"/>
      <c r="B4" s="65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58"/>
      <c r="Q4" s="46"/>
      <c r="R4" s="46"/>
      <c r="S4" s="46"/>
      <c r="T4" s="46"/>
      <c r="U4" s="46"/>
      <c r="V4" s="16"/>
      <c r="W4" s="16"/>
    </row>
    <row r="5" spans="1:29 16357:16357" s="17" customFormat="1" ht="14.4" x14ac:dyDescent="0.3">
      <c r="A5" s="552"/>
      <c r="B5" s="65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58"/>
      <c r="Q5" s="46"/>
      <c r="R5" s="46"/>
      <c r="S5" s="46"/>
      <c r="T5" s="46"/>
      <c r="U5" s="46"/>
      <c r="V5" s="16"/>
      <c r="W5" s="16"/>
    </row>
    <row r="6" spans="1:29 16357:16357" s="26" customFormat="1" ht="37.049999999999997" customHeight="1" x14ac:dyDescent="0.3">
      <c r="A6" s="50"/>
      <c r="B6" s="50"/>
      <c r="C6" s="51" t="s">
        <v>18</v>
      </c>
      <c r="D6" s="51" t="s">
        <v>1</v>
      </c>
      <c r="E6" s="51" t="s">
        <v>84</v>
      </c>
      <c r="F6" s="51" t="s">
        <v>19</v>
      </c>
      <c r="G6" s="51" t="s">
        <v>20</v>
      </c>
      <c r="H6" s="51" t="s">
        <v>40</v>
      </c>
      <c r="I6" s="51" t="s">
        <v>21</v>
      </c>
      <c r="J6" s="51" t="s">
        <v>22</v>
      </c>
      <c r="K6" s="51" t="s">
        <v>83</v>
      </c>
      <c r="L6" s="51" t="s">
        <v>23</v>
      </c>
      <c r="M6" s="51" t="s">
        <v>2</v>
      </c>
      <c r="N6" s="51" t="s">
        <v>3</v>
      </c>
      <c r="O6" s="51" t="s">
        <v>4</v>
      </c>
      <c r="P6" s="480" t="s">
        <v>5</v>
      </c>
      <c r="Q6" s="51" t="s">
        <v>6</v>
      </c>
      <c r="R6" s="51" t="s">
        <v>118</v>
      </c>
      <c r="S6" s="51">
        <v>2019</v>
      </c>
      <c r="T6" s="51">
        <v>2020</v>
      </c>
      <c r="U6" s="51">
        <v>2021</v>
      </c>
      <c r="V6" s="52" t="s">
        <v>248</v>
      </c>
    </row>
    <row r="7" spans="1:29 16357:16357" s="17" customFormat="1" ht="14.4" x14ac:dyDescent="0.3">
      <c r="A7" s="52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1"/>
      <c r="Q7" s="47"/>
      <c r="R7" s="47"/>
      <c r="S7" s="47"/>
      <c r="T7" s="47"/>
      <c r="U7" s="47"/>
      <c r="V7" s="34"/>
      <c r="W7" s="35"/>
      <c r="X7" s="35"/>
      <c r="Y7" s="35"/>
      <c r="Z7" s="35"/>
      <c r="AA7" s="35"/>
      <c r="AB7" s="35"/>
      <c r="AC7" s="35"/>
    </row>
    <row r="8" spans="1:29 16357:16357" s="17" customFormat="1" ht="18" x14ac:dyDescent="0.3">
      <c r="A8" s="522"/>
      <c r="B8" s="439" t="s">
        <v>116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82"/>
      <c r="Q8" s="55"/>
      <c r="R8" s="55"/>
      <c r="S8" s="55"/>
      <c r="T8" s="55"/>
      <c r="U8" s="55"/>
      <c r="V8" s="35"/>
      <c r="W8" s="35"/>
      <c r="X8" s="35"/>
      <c r="Y8" s="35"/>
      <c r="Z8" s="35"/>
      <c r="AA8" s="35"/>
      <c r="AB8" s="35"/>
      <c r="AC8" s="35"/>
    </row>
    <row r="9" spans="1:29 16357:16357" s="17" customFormat="1" ht="14.4" x14ac:dyDescent="0.3">
      <c r="A9" s="52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1"/>
      <c r="Q9" s="47"/>
      <c r="R9" s="47"/>
      <c r="S9" s="47"/>
      <c r="T9" s="47"/>
      <c r="U9" s="47"/>
      <c r="V9" s="35"/>
      <c r="W9" s="35"/>
      <c r="X9" s="35"/>
      <c r="Y9" s="35"/>
      <c r="Z9" s="35"/>
      <c r="AA9" s="35"/>
      <c r="AB9" s="35"/>
      <c r="AC9" s="35"/>
    </row>
    <row r="10" spans="1:29 16357:16357" s="17" customFormat="1" ht="14.4" x14ac:dyDescent="0.3">
      <c r="A10" s="522"/>
      <c r="B10" s="1" t="s">
        <v>224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83"/>
      <c r="Q10" s="1"/>
      <c r="R10" s="42"/>
      <c r="S10" s="42"/>
      <c r="T10" s="42"/>
      <c r="U10" s="524"/>
      <c r="V10" s="563"/>
      <c r="W10" s="35"/>
      <c r="X10" s="35"/>
      <c r="Y10" s="35"/>
      <c r="Z10" s="35"/>
      <c r="AA10" s="35"/>
      <c r="AB10" s="35"/>
      <c r="AC10" s="35"/>
    </row>
    <row r="11" spans="1:29 16357:16357" s="17" customFormat="1" ht="14.4" x14ac:dyDescent="0.3">
      <c r="A11" s="552"/>
      <c r="B11" s="298" t="s">
        <v>378</v>
      </c>
      <c r="C11" s="299" t="s">
        <v>11</v>
      </c>
      <c r="D11" s="455"/>
      <c r="E11" s="299" t="s">
        <v>11</v>
      </c>
      <c r="F11" s="301"/>
      <c r="G11" s="299" t="s">
        <v>11</v>
      </c>
      <c r="H11" s="455"/>
      <c r="I11" s="299" t="s">
        <v>11</v>
      </c>
      <c r="J11" s="301"/>
      <c r="K11" s="299" t="s">
        <v>11</v>
      </c>
      <c r="L11" s="455"/>
      <c r="M11" s="455"/>
      <c r="N11" s="301" t="s">
        <v>11</v>
      </c>
      <c r="O11" s="455"/>
      <c r="P11" s="484" t="s">
        <v>211</v>
      </c>
      <c r="Q11" s="455"/>
      <c r="R11" s="459" t="s">
        <v>397</v>
      </c>
      <c r="S11" s="311">
        <f>SUM(S12:S14)</f>
        <v>105228099.04392068</v>
      </c>
      <c r="T11" s="311">
        <f>SUM(T12:T14)</f>
        <v>105012744.18074495</v>
      </c>
      <c r="U11" s="311">
        <f>SUM(U12:U14)</f>
        <v>121492383.95434773</v>
      </c>
      <c r="V11" s="411"/>
      <c r="W11" s="474"/>
      <c r="X11" s="35"/>
      <c r="Y11" s="35"/>
      <c r="Z11" s="35"/>
      <c r="AA11" s="35"/>
      <c r="AB11" s="35"/>
      <c r="AC11" s="35"/>
    </row>
    <row r="12" spans="1:29 16357:16357" s="17" customFormat="1" ht="14.4" hidden="1" outlineLevel="1" x14ac:dyDescent="0.3">
      <c r="A12" s="552"/>
      <c r="B12" s="460" t="s">
        <v>379</v>
      </c>
      <c r="C12" s="33"/>
      <c r="D12" s="44"/>
      <c r="E12" s="33"/>
      <c r="F12" s="33"/>
      <c r="G12" s="33"/>
      <c r="H12" s="44"/>
      <c r="I12" s="33"/>
      <c r="J12" s="33"/>
      <c r="K12" s="44"/>
      <c r="L12" s="44"/>
      <c r="M12" s="44"/>
      <c r="N12" s="33"/>
      <c r="O12" s="44"/>
      <c r="P12" s="485" t="s">
        <v>12</v>
      </c>
      <c r="Q12" s="44"/>
      <c r="R12" s="38" t="s">
        <v>397</v>
      </c>
      <c r="S12" s="313">
        <v>8003065.8673777943</v>
      </c>
      <c r="T12" s="313">
        <v>8738597.3357394822</v>
      </c>
      <c r="U12" s="313">
        <v>11252299.806884678</v>
      </c>
      <c r="V12" s="411"/>
      <c r="W12" s="474"/>
      <c r="X12" s="35"/>
      <c r="Y12" s="35"/>
      <c r="Z12" s="35"/>
      <c r="AA12" s="35"/>
      <c r="AB12" s="35"/>
      <c r="AC12" s="35"/>
    </row>
    <row r="13" spans="1:29 16357:16357" s="17" customFormat="1" ht="14.4" hidden="1" outlineLevel="1" x14ac:dyDescent="0.3">
      <c r="A13" s="552"/>
      <c r="B13" s="460" t="s">
        <v>380</v>
      </c>
      <c r="C13" s="33"/>
      <c r="D13" s="44"/>
      <c r="E13" s="33"/>
      <c r="F13" s="33"/>
      <c r="G13" s="33"/>
      <c r="H13" s="44"/>
      <c r="I13" s="33"/>
      <c r="J13" s="33"/>
      <c r="K13" s="44"/>
      <c r="L13" s="44"/>
      <c r="M13" s="44"/>
      <c r="N13" s="33"/>
      <c r="O13" s="44"/>
      <c r="P13" s="485" t="s">
        <v>12</v>
      </c>
      <c r="Q13" s="44"/>
      <c r="R13" s="38" t="s">
        <v>397</v>
      </c>
      <c r="S13" s="313">
        <v>96891275.297962368</v>
      </c>
      <c r="T13" s="313">
        <v>95942256.562142521</v>
      </c>
      <c r="U13" s="313">
        <v>109738835.7430543</v>
      </c>
      <c r="V13" s="411"/>
      <c r="W13" s="474"/>
      <c r="X13" s="35"/>
      <c r="Y13" s="35"/>
      <c r="Z13" s="35"/>
      <c r="AA13" s="35"/>
      <c r="AB13" s="35"/>
      <c r="AC13" s="35"/>
    </row>
    <row r="14" spans="1:29 16357:16357" s="17" customFormat="1" ht="14.4" hidden="1" outlineLevel="1" x14ac:dyDescent="0.3">
      <c r="A14" s="552"/>
      <c r="B14" s="461" t="s">
        <v>381</v>
      </c>
      <c r="C14" s="117"/>
      <c r="D14" s="124"/>
      <c r="E14" s="117"/>
      <c r="F14" s="117"/>
      <c r="G14" s="117"/>
      <c r="H14" s="124"/>
      <c r="I14" s="117"/>
      <c r="J14" s="117"/>
      <c r="K14" s="124"/>
      <c r="L14" s="124"/>
      <c r="M14" s="124"/>
      <c r="N14" s="117"/>
      <c r="O14" s="124"/>
      <c r="P14" s="486" t="s">
        <v>12</v>
      </c>
      <c r="Q14" s="124"/>
      <c r="R14" s="99" t="s">
        <v>397</v>
      </c>
      <c r="S14" s="315">
        <v>333757.87858052703</v>
      </c>
      <c r="T14" s="315">
        <v>331890.28286294785</v>
      </c>
      <c r="U14" s="315">
        <v>501248.40440874593</v>
      </c>
      <c r="V14" s="411"/>
      <c r="W14" s="474"/>
      <c r="X14" s="35"/>
      <c r="Y14" s="35"/>
      <c r="Z14" s="35"/>
      <c r="AA14" s="35"/>
      <c r="AB14" s="35"/>
      <c r="AC14" s="35"/>
    </row>
    <row r="15" spans="1:29 16357:16357" s="35" customFormat="1" ht="14.4" collapsed="1" x14ac:dyDescent="0.3">
      <c r="A15" s="523"/>
      <c r="B15" s="289" t="s">
        <v>363</v>
      </c>
      <c r="C15" s="290"/>
      <c r="D15" s="456"/>
      <c r="E15" s="290"/>
      <c r="F15" s="290"/>
      <c r="G15" s="290"/>
      <c r="H15" s="456"/>
      <c r="I15" s="290"/>
      <c r="J15" s="290"/>
      <c r="K15" s="456"/>
      <c r="L15" s="456"/>
      <c r="M15" s="456"/>
      <c r="N15" s="290"/>
      <c r="O15" s="456"/>
      <c r="P15" s="487" t="s">
        <v>211</v>
      </c>
      <c r="Q15" s="456"/>
      <c r="R15" s="462" t="s">
        <v>397</v>
      </c>
      <c r="S15" s="316">
        <v>0</v>
      </c>
      <c r="T15" s="316">
        <v>0</v>
      </c>
      <c r="U15" s="316">
        <v>48138.06</v>
      </c>
      <c r="V15" s="411"/>
      <c r="W15" s="474"/>
    </row>
    <row r="16" spans="1:29 16357:16357" s="17" customFormat="1" ht="14.4" x14ac:dyDescent="0.3">
      <c r="A16" s="552"/>
      <c r="B16" s="72" t="s">
        <v>229</v>
      </c>
      <c r="C16" s="283" t="s">
        <v>11</v>
      </c>
      <c r="D16" s="457"/>
      <c r="E16" s="283" t="s">
        <v>11</v>
      </c>
      <c r="F16" s="285"/>
      <c r="G16" s="283" t="s">
        <v>11</v>
      </c>
      <c r="H16" s="457"/>
      <c r="I16" s="283" t="s">
        <v>11</v>
      </c>
      <c r="J16" s="285"/>
      <c r="K16" s="283" t="s">
        <v>11</v>
      </c>
      <c r="L16" s="457"/>
      <c r="M16" s="457"/>
      <c r="N16" s="285" t="s">
        <v>11</v>
      </c>
      <c r="O16" s="457"/>
      <c r="P16" s="488" t="s">
        <v>211</v>
      </c>
      <c r="Q16" s="457"/>
      <c r="R16" s="463" t="s">
        <v>398</v>
      </c>
      <c r="S16" s="317">
        <f>(SUM(S17:S19))</f>
        <v>154431.03415701937</v>
      </c>
      <c r="T16" s="317">
        <f>SUM(T17:T19)</f>
        <v>145525.53440613204</v>
      </c>
      <c r="U16" s="317">
        <v>179462.0053362996</v>
      </c>
      <c r="V16" s="411"/>
      <c r="W16" s="474"/>
      <c r="X16" s="35"/>
      <c r="Y16" s="35"/>
      <c r="Z16" s="35"/>
      <c r="AA16" s="35"/>
      <c r="AB16" s="35"/>
      <c r="AC16" s="35"/>
    </row>
    <row r="17" spans="1:29" s="17" customFormat="1" ht="14.4" hidden="1" outlineLevel="1" x14ac:dyDescent="0.3">
      <c r="A17" s="552"/>
      <c r="B17" s="460" t="s">
        <v>230</v>
      </c>
      <c r="C17" s="33"/>
      <c r="D17" s="44"/>
      <c r="E17" s="33"/>
      <c r="F17" s="33"/>
      <c r="G17" s="33"/>
      <c r="H17" s="44"/>
      <c r="I17" s="33"/>
      <c r="J17" s="33"/>
      <c r="K17" s="44"/>
      <c r="L17" s="44"/>
      <c r="M17" s="33"/>
      <c r="N17" s="6"/>
      <c r="O17" s="44"/>
      <c r="P17" s="485" t="s">
        <v>12</v>
      </c>
      <c r="Q17" s="44"/>
      <c r="R17" s="38" t="s">
        <v>398</v>
      </c>
      <c r="S17" s="313">
        <v>9034.7502174860856</v>
      </c>
      <c r="T17" s="313">
        <v>9814.8861304479415</v>
      </c>
      <c r="U17" s="313">
        <v>13200.061314468221</v>
      </c>
      <c r="V17" s="411"/>
      <c r="W17" s="474"/>
      <c r="X17" s="35"/>
      <c r="Y17" s="35"/>
      <c r="Z17" s="35"/>
      <c r="AA17" s="35"/>
      <c r="AB17" s="35"/>
      <c r="AC17" s="35"/>
    </row>
    <row r="18" spans="1:29" s="17" customFormat="1" ht="14.4" hidden="1" outlineLevel="1" x14ac:dyDescent="0.3">
      <c r="A18" s="552"/>
      <c r="B18" s="460" t="s">
        <v>231</v>
      </c>
      <c r="C18" s="33"/>
      <c r="D18" s="44"/>
      <c r="E18" s="33"/>
      <c r="F18" s="33"/>
      <c r="G18" s="33"/>
      <c r="H18" s="44"/>
      <c r="I18" s="33"/>
      <c r="J18" s="33"/>
      <c r="K18" s="44"/>
      <c r="L18" s="44"/>
      <c r="M18" s="33"/>
      <c r="N18" s="6"/>
      <c r="O18" s="44"/>
      <c r="P18" s="485" t="s">
        <v>12</v>
      </c>
      <c r="Q18" s="44"/>
      <c r="R18" s="38" t="s">
        <v>398</v>
      </c>
      <c r="S18" s="313">
        <v>144909.27495396591</v>
      </c>
      <c r="T18" s="313">
        <v>135160.57119796259</v>
      </c>
      <c r="U18" s="313">
        <v>165304.55624420565</v>
      </c>
      <c r="V18" s="411"/>
      <c r="W18" s="474"/>
      <c r="X18" s="35"/>
      <c r="Y18" s="35"/>
      <c r="Z18" s="35"/>
      <c r="AA18" s="35"/>
      <c r="AB18" s="35"/>
      <c r="AC18" s="35"/>
    </row>
    <row r="19" spans="1:29" s="17" customFormat="1" ht="14.4" hidden="1" outlineLevel="1" x14ac:dyDescent="0.3">
      <c r="A19" s="552"/>
      <c r="B19" s="461" t="s">
        <v>232</v>
      </c>
      <c r="C19" s="117"/>
      <c r="D19" s="124"/>
      <c r="E19" s="117"/>
      <c r="F19" s="117"/>
      <c r="G19" s="117"/>
      <c r="H19" s="124"/>
      <c r="I19" s="117"/>
      <c r="J19" s="117"/>
      <c r="K19" s="124"/>
      <c r="L19" s="124"/>
      <c r="M19" s="117"/>
      <c r="N19" s="134"/>
      <c r="O19" s="124"/>
      <c r="P19" s="486" t="s">
        <v>12</v>
      </c>
      <c r="Q19" s="124"/>
      <c r="R19" s="99" t="s">
        <v>398</v>
      </c>
      <c r="S19" s="315">
        <v>487.0089855673578</v>
      </c>
      <c r="T19" s="315">
        <v>550.07707772151628</v>
      </c>
      <c r="U19" s="315">
        <v>957.38777762571988</v>
      </c>
      <c r="V19" s="411"/>
      <c r="W19" s="474"/>
      <c r="X19" s="35"/>
      <c r="Y19" s="35"/>
      <c r="Z19" s="35"/>
      <c r="AA19" s="35"/>
      <c r="AB19" s="35"/>
      <c r="AC19" s="35"/>
    </row>
    <row r="20" spans="1:29" s="17" customFormat="1" ht="14.4" collapsed="1" x14ac:dyDescent="0.3">
      <c r="A20" s="552"/>
      <c r="B20" s="295" t="s">
        <v>233</v>
      </c>
      <c r="C20" s="290"/>
      <c r="D20" s="456"/>
      <c r="E20" s="290"/>
      <c r="F20" s="290"/>
      <c r="G20" s="290"/>
      <c r="H20" s="456"/>
      <c r="I20" s="290"/>
      <c r="J20" s="290"/>
      <c r="K20" s="456"/>
      <c r="L20" s="456"/>
      <c r="M20" s="290"/>
      <c r="N20" s="458"/>
      <c r="O20" s="456"/>
      <c r="P20" s="487" t="s">
        <v>211</v>
      </c>
      <c r="Q20" s="456"/>
      <c r="R20" s="462" t="s">
        <v>398</v>
      </c>
      <c r="S20" s="316">
        <v>229.866080305927</v>
      </c>
      <c r="T20" s="316">
        <v>788.69254000000001</v>
      </c>
      <c r="U20" s="567">
        <v>1219.5273999999999</v>
      </c>
      <c r="V20" s="411"/>
      <c r="W20" s="474"/>
      <c r="X20" s="35"/>
      <c r="Y20" s="35"/>
      <c r="Z20" s="35"/>
      <c r="AA20" s="35"/>
      <c r="AB20" s="35"/>
      <c r="AC20" s="35"/>
    </row>
    <row r="21" spans="1:29" s="17" customFormat="1" ht="14.4" x14ac:dyDescent="0.3">
      <c r="A21" s="522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1"/>
      <c r="Q21" s="47"/>
      <c r="R21" s="47"/>
      <c r="S21" s="57"/>
      <c r="T21" s="57"/>
      <c r="U21" s="57"/>
      <c r="V21" s="411"/>
      <c r="W21" s="35"/>
      <c r="X21" s="35"/>
      <c r="Y21" s="35"/>
      <c r="Z21" s="35"/>
      <c r="AA21" s="35"/>
      <c r="AB21" s="35"/>
      <c r="AC21" s="35"/>
    </row>
    <row r="22" spans="1:29" s="17" customFormat="1" ht="14.4" x14ac:dyDescent="0.3">
      <c r="A22" s="522"/>
      <c r="B22" s="568" t="s">
        <v>225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9"/>
      <c r="Q22" s="568"/>
      <c r="R22" s="524"/>
      <c r="S22" s="524"/>
      <c r="T22" s="524"/>
      <c r="U22" s="524"/>
      <c r="V22" s="563"/>
      <c r="W22" s="35"/>
      <c r="X22" s="35"/>
      <c r="Y22" s="35"/>
      <c r="Z22" s="35"/>
      <c r="AA22" s="35"/>
      <c r="AB22" s="35"/>
      <c r="AC22" s="35"/>
    </row>
    <row r="23" spans="1:29" s="17" customFormat="1" ht="14.4" x14ac:dyDescent="0.3">
      <c r="A23" s="552"/>
      <c r="B23" s="570" t="s">
        <v>213</v>
      </c>
      <c r="C23" s="283" t="s">
        <v>11</v>
      </c>
      <c r="D23" s="571"/>
      <c r="E23" s="571"/>
      <c r="F23" s="571" t="s">
        <v>11</v>
      </c>
      <c r="G23" s="571"/>
      <c r="H23" s="571"/>
      <c r="I23" s="571"/>
      <c r="J23" s="571" t="s">
        <v>11</v>
      </c>
      <c r="K23" s="571"/>
      <c r="L23" s="571"/>
      <c r="M23" s="571" t="s">
        <v>11</v>
      </c>
      <c r="N23" s="571"/>
      <c r="O23" s="571"/>
      <c r="P23" s="571" t="s">
        <v>211</v>
      </c>
      <c r="Q23" s="284"/>
      <c r="R23" s="572" t="s">
        <v>244</v>
      </c>
      <c r="S23" s="573">
        <f>S24+S25</f>
        <v>773077</v>
      </c>
      <c r="T23" s="573">
        <f t="shared" ref="T23:U23" si="0">T24+T25</f>
        <v>964895.1</v>
      </c>
      <c r="U23" s="573">
        <f t="shared" si="0"/>
        <v>900189.84</v>
      </c>
      <c r="V23" s="411"/>
      <c r="W23" s="35"/>
      <c r="X23" s="35"/>
      <c r="Y23" s="35"/>
      <c r="Z23" s="35"/>
      <c r="AA23" s="35"/>
      <c r="AB23" s="35"/>
      <c r="AC23" s="35"/>
    </row>
    <row r="24" spans="1:29" s="17" customFormat="1" ht="14.4" hidden="1" outlineLevel="1" x14ac:dyDescent="0.3">
      <c r="A24" s="552"/>
      <c r="B24" s="460" t="s">
        <v>404</v>
      </c>
      <c r="C24" s="33"/>
      <c r="D24" s="46"/>
      <c r="E24" s="33"/>
      <c r="F24" s="33" t="s">
        <v>11</v>
      </c>
      <c r="G24" s="33"/>
      <c r="H24" s="33" t="s">
        <v>11</v>
      </c>
      <c r="I24" s="33"/>
      <c r="J24" s="33" t="s">
        <v>11</v>
      </c>
      <c r="K24" s="46"/>
      <c r="L24" s="46"/>
      <c r="M24" s="29"/>
      <c r="N24" s="28"/>
      <c r="O24" s="56"/>
      <c r="P24" s="489" t="s">
        <v>12</v>
      </c>
      <c r="Q24" s="46"/>
      <c r="R24" s="13" t="s">
        <v>244</v>
      </c>
      <c r="S24" s="533">
        <v>773077</v>
      </c>
      <c r="T24" s="533">
        <v>866684.1</v>
      </c>
      <c r="U24" s="533">
        <v>886904.64</v>
      </c>
      <c r="V24" s="411" t="s">
        <v>405</v>
      </c>
      <c r="W24" s="35"/>
      <c r="X24" s="35"/>
      <c r="Y24" s="35"/>
      <c r="Z24" s="35"/>
      <c r="AA24" s="35"/>
      <c r="AB24" s="35"/>
      <c r="AC24" s="35"/>
    </row>
    <row r="25" spans="1:29" s="17" customFormat="1" ht="13.8" hidden="1" outlineLevel="1" x14ac:dyDescent="0.3">
      <c r="A25" s="535"/>
      <c r="B25" s="442" t="s">
        <v>441</v>
      </c>
      <c r="C25" s="117"/>
      <c r="D25" s="86"/>
      <c r="E25" s="117"/>
      <c r="F25" s="117"/>
      <c r="G25" s="117"/>
      <c r="H25" s="117"/>
      <c r="I25" s="117"/>
      <c r="J25" s="117"/>
      <c r="K25" s="86"/>
      <c r="L25" s="86"/>
      <c r="M25" s="118"/>
      <c r="N25" s="119"/>
      <c r="O25" s="120"/>
      <c r="P25" s="490" t="s">
        <v>12</v>
      </c>
      <c r="Q25" s="86"/>
      <c r="R25" s="90" t="s">
        <v>244</v>
      </c>
      <c r="S25" s="534">
        <v>0</v>
      </c>
      <c r="T25" s="534">
        <v>98211</v>
      </c>
      <c r="U25" s="534">
        <v>13285.2</v>
      </c>
      <c r="V25" s="411" t="s">
        <v>534</v>
      </c>
      <c r="W25" s="35"/>
      <c r="X25" s="35"/>
      <c r="Y25" s="35"/>
      <c r="Z25" s="35"/>
      <c r="AA25" s="35"/>
      <c r="AB25" s="35"/>
      <c r="AC25" s="35"/>
    </row>
    <row r="26" spans="1:29" s="17" customFormat="1" ht="14.4" collapsed="1" x14ac:dyDescent="0.3">
      <c r="A26" s="552"/>
      <c r="B26" s="295" t="s">
        <v>228</v>
      </c>
      <c r="C26" s="292" t="s">
        <v>11</v>
      </c>
      <c r="D26" s="291"/>
      <c r="E26" s="290"/>
      <c r="F26" s="290"/>
      <c r="G26" s="290"/>
      <c r="H26" s="291"/>
      <c r="I26" s="290"/>
      <c r="J26" s="290"/>
      <c r="K26" s="291"/>
      <c r="L26" s="291"/>
      <c r="M26" s="292"/>
      <c r="N26" s="296"/>
      <c r="O26" s="293"/>
      <c r="P26" s="576" t="s">
        <v>211</v>
      </c>
      <c r="Q26" s="291"/>
      <c r="R26" s="577" t="s">
        <v>263</v>
      </c>
      <c r="S26" s="578">
        <v>0</v>
      </c>
      <c r="T26" s="578">
        <v>0</v>
      </c>
      <c r="U26" s="578">
        <v>142878.72999999998</v>
      </c>
      <c r="V26" s="411" t="s">
        <v>535</v>
      </c>
      <c r="W26" s="35"/>
      <c r="X26" s="35"/>
      <c r="Y26" s="35"/>
      <c r="Z26" s="35"/>
      <c r="AA26" s="35"/>
      <c r="AB26" s="35"/>
      <c r="AC26" s="35"/>
    </row>
    <row r="27" spans="1:29" s="17" customFormat="1" ht="14.4" x14ac:dyDescent="0.3">
      <c r="A27" s="522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9"/>
      <c r="Q27" s="46"/>
      <c r="R27" s="13"/>
      <c r="S27" s="31"/>
      <c r="T27" s="13"/>
      <c r="U27" s="13"/>
      <c r="W27" s="35"/>
      <c r="X27" s="35"/>
      <c r="Y27" s="35"/>
      <c r="Z27" s="35"/>
      <c r="AA27" s="35"/>
      <c r="AB27" s="35"/>
      <c r="AC27" s="35"/>
    </row>
    <row r="28" spans="1:29" s="17" customFormat="1" ht="14.4" x14ac:dyDescent="0.3">
      <c r="A28" s="522"/>
      <c r="B28" s="568" t="s">
        <v>264</v>
      </c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9"/>
      <c r="Q28" s="568"/>
      <c r="R28" s="524"/>
      <c r="S28" s="524"/>
      <c r="T28" s="524"/>
      <c r="U28" s="524"/>
      <c r="V28" s="563"/>
      <c r="W28" s="35"/>
      <c r="X28" s="35"/>
      <c r="Y28" s="35"/>
      <c r="Z28" s="35"/>
      <c r="AA28" s="35"/>
      <c r="AB28" s="35"/>
      <c r="AC28" s="35"/>
    </row>
    <row r="29" spans="1:29" s="17" customFormat="1" ht="27.6" x14ac:dyDescent="0.3">
      <c r="A29" s="552"/>
      <c r="B29" s="457" t="s">
        <v>254</v>
      </c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88" t="s">
        <v>344</v>
      </c>
      <c r="Q29" s="457"/>
      <c r="R29" s="463" t="s">
        <v>265</v>
      </c>
      <c r="S29" s="352" t="s">
        <v>247</v>
      </c>
      <c r="T29" s="573">
        <v>3080</v>
      </c>
      <c r="U29" s="573">
        <v>3299</v>
      </c>
      <c r="V29" s="438" t="s">
        <v>407</v>
      </c>
      <c r="W29" s="35"/>
      <c r="X29" s="35"/>
      <c r="Y29" s="35"/>
      <c r="Z29" s="35"/>
      <c r="AA29" s="35"/>
      <c r="AB29" s="35"/>
      <c r="AC29" s="35"/>
    </row>
    <row r="30" spans="1:29" s="35" customFormat="1" ht="27.6" x14ac:dyDescent="0.3">
      <c r="A30" s="552"/>
      <c r="B30" s="456" t="s">
        <v>255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87" t="s">
        <v>345</v>
      </c>
      <c r="Q30" s="456"/>
      <c r="R30" s="462" t="s">
        <v>265</v>
      </c>
      <c r="S30" s="353" t="s">
        <v>247</v>
      </c>
      <c r="T30" s="579">
        <v>88761</v>
      </c>
      <c r="U30" s="579">
        <v>106608.23168069887</v>
      </c>
      <c r="V30" s="438" t="s">
        <v>408</v>
      </c>
    </row>
    <row r="31" spans="1:29" s="35" customFormat="1" ht="13.8" x14ac:dyDescent="0.3">
      <c r="A31" s="535"/>
      <c r="B31" s="455" t="s">
        <v>497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84" t="s">
        <v>498</v>
      </c>
      <c r="Q31" s="455"/>
      <c r="R31" s="459" t="s">
        <v>265</v>
      </c>
      <c r="S31" s="565" t="s">
        <v>247</v>
      </c>
      <c r="T31" s="573">
        <v>2074989.5942788876</v>
      </c>
      <c r="U31" s="573">
        <v>2399100.0386049338</v>
      </c>
      <c r="V31" s="438"/>
    </row>
    <row r="32" spans="1:29" s="35" customFormat="1" ht="13.8" hidden="1" outlineLevel="1" x14ac:dyDescent="0.3">
      <c r="A32" s="535"/>
      <c r="B32" s="564" t="s">
        <v>509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85" t="s">
        <v>498</v>
      </c>
      <c r="Q32" s="44"/>
      <c r="R32" s="38" t="s">
        <v>265</v>
      </c>
      <c r="S32" s="312" t="s">
        <v>247</v>
      </c>
      <c r="T32" s="533">
        <v>1067684.5024120177</v>
      </c>
      <c r="U32" s="533">
        <v>1255547.5576618803</v>
      </c>
      <c r="V32" s="438"/>
    </row>
    <row r="33" spans="1:29" s="35" customFormat="1" ht="13.8" hidden="1" outlineLevel="1" x14ac:dyDescent="0.3">
      <c r="A33" s="535"/>
      <c r="B33" s="564" t="s">
        <v>510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85" t="s">
        <v>498</v>
      </c>
      <c r="Q33" s="44"/>
      <c r="R33" s="57" t="s">
        <v>265</v>
      </c>
      <c r="S33" s="312" t="s">
        <v>247</v>
      </c>
      <c r="T33" s="533">
        <v>27039.686537331738</v>
      </c>
      <c r="U33" s="533">
        <v>36882.410702624205</v>
      </c>
      <c r="V33" s="438"/>
    </row>
    <row r="34" spans="1:29" s="35" customFormat="1" ht="13.8" hidden="1" outlineLevel="1" x14ac:dyDescent="0.3">
      <c r="A34" s="535"/>
      <c r="B34" s="564" t="s">
        <v>511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85" t="s">
        <v>498</v>
      </c>
      <c r="Q34" s="44"/>
      <c r="R34" s="38" t="s">
        <v>265</v>
      </c>
      <c r="S34" s="312" t="s">
        <v>247</v>
      </c>
      <c r="T34" s="533">
        <v>15293.064822137412</v>
      </c>
      <c r="U34" s="533">
        <v>23675.443979180571</v>
      </c>
      <c r="V34" s="438"/>
    </row>
    <row r="35" spans="1:29" s="35" customFormat="1" ht="13.8" hidden="1" outlineLevel="1" x14ac:dyDescent="0.3">
      <c r="A35" s="535"/>
      <c r="B35" s="564" t="s">
        <v>512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85" t="s">
        <v>498</v>
      </c>
      <c r="Q35" s="44"/>
      <c r="R35" s="38" t="s">
        <v>265</v>
      </c>
      <c r="S35" s="312" t="s">
        <v>247</v>
      </c>
      <c r="T35" s="533">
        <v>63796.546901557565</v>
      </c>
      <c r="U35" s="533">
        <v>71118.316708677157</v>
      </c>
      <c r="V35" s="438"/>
    </row>
    <row r="36" spans="1:29" s="35" customFormat="1" ht="13.8" hidden="1" outlineLevel="1" x14ac:dyDescent="0.3">
      <c r="A36" s="535"/>
      <c r="B36" s="564" t="s">
        <v>513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85" t="s">
        <v>498</v>
      </c>
      <c r="Q36" s="44"/>
      <c r="R36" s="38" t="s">
        <v>265</v>
      </c>
      <c r="S36" s="312" t="s">
        <v>247</v>
      </c>
      <c r="T36" s="533">
        <v>65030.121516609135</v>
      </c>
      <c r="U36" s="533">
        <v>57648.350222735156</v>
      </c>
      <c r="V36" s="438"/>
    </row>
    <row r="37" spans="1:29" s="35" customFormat="1" ht="13.8" hidden="1" outlineLevel="1" x14ac:dyDescent="0.3">
      <c r="A37" s="535"/>
      <c r="B37" s="564" t="s">
        <v>514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5" t="s">
        <v>498</v>
      </c>
      <c r="Q37" s="44"/>
      <c r="R37" s="38" t="s">
        <v>265</v>
      </c>
      <c r="S37" s="312" t="s">
        <v>247</v>
      </c>
      <c r="T37" s="533">
        <v>468.76207953685952</v>
      </c>
      <c r="U37" s="533">
        <v>959.92725803360236</v>
      </c>
      <c r="V37" s="438"/>
    </row>
    <row r="38" spans="1:29" s="35" customFormat="1" ht="13.8" hidden="1" outlineLevel="1" x14ac:dyDescent="0.3">
      <c r="A38" s="535"/>
      <c r="B38" s="564" t="s">
        <v>515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85" t="s">
        <v>498</v>
      </c>
      <c r="Q38" s="44"/>
      <c r="R38" s="38" t="s">
        <v>265</v>
      </c>
      <c r="S38" s="312" t="s">
        <v>247</v>
      </c>
      <c r="T38" s="533">
        <v>13164.374475253408</v>
      </c>
      <c r="U38" s="533">
        <v>13711.031990779205</v>
      </c>
      <c r="V38" s="438"/>
    </row>
    <row r="39" spans="1:29" s="35" customFormat="1" ht="13.8" hidden="1" outlineLevel="1" x14ac:dyDescent="0.3">
      <c r="A39" s="535"/>
      <c r="B39" s="564" t="s">
        <v>516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85" t="s">
        <v>498</v>
      </c>
      <c r="Q39" s="44"/>
      <c r="R39" s="38" t="s">
        <v>265</v>
      </c>
      <c r="S39" s="312" t="s">
        <v>247</v>
      </c>
      <c r="T39" s="533">
        <v>89.94513757337603</v>
      </c>
      <c r="U39" s="533">
        <v>158.840034</v>
      </c>
      <c r="V39" s="438"/>
    </row>
    <row r="40" spans="1:29" s="35" customFormat="1" ht="13.8" hidden="1" outlineLevel="1" x14ac:dyDescent="0.3">
      <c r="A40" s="535"/>
      <c r="B40" s="564" t="s">
        <v>517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85" t="s">
        <v>498</v>
      </c>
      <c r="Q40" s="44"/>
      <c r="R40" s="38" t="s">
        <v>265</v>
      </c>
      <c r="S40" s="312" t="s">
        <v>247</v>
      </c>
      <c r="T40" s="533">
        <v>738904.26246999996</v>
      </c>
      <c r="U40" s="533">
        <v>848733.40388000011</v>
      </c>
      <c r="V40" s="438"/>
    </row>
    <row r="41" spans="1:29" s="35" customFormat="1" ht="13.8" hidden="1" outlineLevel="1" x14ac:dyDescent="0.3">
      <c r="A41" s="535"/>
      <c r="B41" s="564" t="s">
        <v>518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85" t="s">
        <v>498</v>
      </c>
      <c r="Q41" s="44"/>
      <c r="R41" s="38" t="s">
        <v>265</v>
      </c>
      <c r="S41" s="312" t="s">
        <v>247</v>
      </c>
      <c r="T41" s="533">
        <v>83518.327926870465</v>
      </c>
      <c r="U41" s="533">
        <v>90664.756167023312</v>
      </c>
      <c r="V41" s="438"/>
    </row>
    <row r="42" spans="1:29" s="17" customFormat="1" ht="14.4" collapsed="1" x14ac:dyDescent="0.3">
      <c r="A42" s="552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657"/>
      <c r="Q42" s="45"/>
      <c r="R42" s="83"/>
      <c r="S42" s="545"/>
      <c r="T42" s="83"/>
      <c r="U42" s="83"/>
      <c r="V42" s="411"/>
      <c r="W42" s="35"/>
      <c r="X42" s="35"/>
      <c r="Y42" s="35"/>
      <c r="Z42" s="35"/>
      <c r="AA42" s="35"/>
      <c r="AB42" s="35"/>
      <c r="AC42" s="35"/>
    </row>
    <row r="43" spans="1:29" s="17" customFormat="1" ht="14.4" x14ac:dyDescent="0.3">
      <c r="A43" s="552"/>
      <c r="B43" s="568" t="s">
        <v>226</v>
      </c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9"/>
      <c r="Q43" s="568"/>
      <c r="R43" s="524"/>
      <c r="S43" s="524"/>
      <c r="T43" s="524"/>
      <c r="U43" s="524"/>
      <c r="W43" s="35"/>
      <c r="X43" s="35"/>
      <c r="Y43" s="35"/>
      <c r="Z43" s="35"/>
      <c r="AA43" s="35"/>
      <c r="AB43" s="35"/>
      <c r="AC43" s="35"/>
    </row>
    <row r="44" spans="1:29" s="17" customFormat="1" ht="14.4" x14ac:dyDescent="0.3">
      <c r="A44" s="552"/>
      <c r="B44" s="596" t="s">
        <v>237</v>
      </c>
      <c r="C44" s="440" t="s">
        <v>11</v>
      </c>
      <c r="D44" s="441"/>
      <c r="E44" s="129"/>
      <c r="F44" s="129"/>
      <c r="G44" s="440"/>
      <c r="H44" s="440"/>
      <c r="I44" s="129"/>
      <c r="J44" s="129"/>
      <c r="K44" s="129"/>
      <c r="L44" s="129"/>
      <c r="M44" s="129"/>
      <c r="N44" s="440" t="s">
        <v>11</v>
      </c>
      <c r="O44" s="440"/>
      <c r="P44" s="484" t="s">
        <v>209</v>
      </c>
      <c r="Q44" s="299"/>
      <c r="R44" s="597" t="s">
        <v>245</v>
      </c>
      <c r="S44" s="598">
        <f>SUM(S45:S46)</f>
        <v>139743.06697249151</v>
      </c>
      <c r="T44" s="598">
        <f>SUM(T45:T46)</f>
        <v>158477.30926529568</v>
      </c>
      <c r="U44" s="598">
        <f>SUM(U45:U46)</f>
        <v>141957.66346187604</v>
      </c>
      <c r="W44" s="35"/>
      <c r="X44" s="35"/>
      <c r="Y44" s="35"/>
      <c r="Z44" s="35"/>
      <c r="AA44" s="35"/>
      <c r="AB44" s="35"/>
      <c r="AC44" s="35"/>
    </row>
    <row r="45" spans="1:29" s="17" customFormat="1" ht="14.4" x14ac:dyDescent="0.3">
      <c r="A45" s="523"/>
      <c r="B45" s="443" t="s">
        <v>564</v>
      </c>
      <c r="C45" s="65"/>
      <c r="D45" s="66"/>
      <c r="E45" s="44"/>
      <c r="F45" s="44"/>
      <c r="G45" s="65"/>
      <c r="H45" s="65"/>
      <c r="I45" s="44"/>
      <c r="J45" s="44"/>
      <c r="K45" s="44"/>
      <c r="L45" s="44"/>
      <c r="M45" s="44"/>
      <c r="N45" s="65"/>
      <c r="O45" s="65"/>
      <c r="P45" s="492" t="s">
        <v>12</v>
      </c>
      <c r="Q45" s="65"/>
      <c r="R45" s="67" t="s">
        <v>245</v>
      </c>
      <c r="S45" s="348">
        <v>121428.26899218971</v>
      </c>
      <c r="T45" s="348">
        <v>140208.22655189526</v>
      </c>
      <c r="U45" s="348">
        <v>121439.93115238135</v>
      </c>
      <c r="V45" s="411" t="s">
        <v>382</v>
      </c>
      <c r="W45" s="35"/>
      <c r="X45" s="35"/>
      <c r="Y45" s="35"/>
      <c r="Z45" s="35"/>
      <c r="AA45" s="35"/>
      <c r="AB45" s="35"/>
      <c r="AC45" s="35"/>
    </row>
    <row r="46" spans="1:29" s="17" customFormat="1" ht="14.4" x14ac:dyDescent="0.3">
      <c r="A46" s="552"/>
      <c r="B46" s="443" t="s">
        <v>565</v>
      </c>
      <c r="C46" s="65"/>
      <c r="D46" s="66"/>
      <c r="E46" s="44"/>
      <c r="F46" s="44"/>
      <c r="G46" s="65"/>
      <c r="H46" s="65"/>
      <c r="I46" s="44"/>
      <c r="J46" s="44"/>
      <c r="K46" s="44"/>
      <c r="L46" s="44"/>
      <c r="M46" s="44"/>
      <c r="N46" s="65"/>
      <c r="O46" s="65"/>
      <c r="P46" s="492" t="s">
        <v>12</v>
      </c>
      <c r="Q46" s="65"/>
      <c r="R46" s="67" t="s">
        <v>245</v>
      </c>
      <c r="S46" s="348">
        <f>SUM(S47:S49)</f>
        <v>18314.797980301792</v>
      </c>
      <c r="T46" s="348">
        <f t="shared" ref="T46" si="1">SUM(T47:T49)</f>
        <v>18269.08271340041</v>
      </c>
      <c r="U46" s="348">
        <f t="shared" ref="U46" si="2">SUM(U47:U49)</f>
        <v>20517.732309494702</v>
      </c>
      <c r="W46" s="35"/>
      <c r="X46" s="35"/>
      <c r="Y46" s="35"/>
      <c r="Z46" s="35"/>
      <c r="AA46" s="35"/>
      <c r="AB46" s="35"/>
      <c r="AC46" s="35"/>
    </row>
    <row r="47" spans="1:29" s="17" customFormat="1" ht="14.4" x14ac:dyDescent="0.3">
      <c r="A47" s="523"/>
      <c r="B47" s="525" t="s">
        <v>566</v>
      </c>
      <c r="C47" s="65"/>
      <c r="D47" s="66"/>
      <c r="E47" s="44"/>
      <c r="F47" s="44"/>
      <c r="G47" s="65"/>
      <c r="H47" s="65"/>
      <c r="I47" s="44"/>
      <c r="J47" s="44"/>
      <c r="K47" s="44"/>
      <c r="L47" s="44"/>
      <c r="M47" s="44"/>
      <c r="N47" s="65"/>
      <c r="O47" s="65"/>
      <c r="P47" s="492" t="s">
        <v>12</v>
      </c>
      <c r="Q47" s="65"/>
      <c r="R47" s="67" t="s">
        <v>245</v>
      </c>
      <c r="S47" s="348">
        <v>16155.6</v>
      </c>
      <c r="T47" s="348">
        <v>15928</v>
      </c>
      <c r="U47" s="348">
        <v>17581.457999999999</v>
      </c>
      <c r="V47" s="438"/>
      <c r="W47" s="35"/>
      <c r="X47" s="35"/>
      <c r="Y47" s="35"/>
      <c r="Z47" s="35"/>
      <c r="AA47" s="35"/>
      <c r="AB47" s="35"/>
      <c r="AC47" s="35"/>
    </row>
    <row r="48" spans="1:29" s="17" customFormat="1" ht="14.4" x14ac:dyDescent="0.3">
      <c r="A48" s="522"/>
      <c r="B48" s="525" t="s">
        <v>567</v>
      </c>
      <c r="C48" s="65"/>
      <c r="D48" s="66"/>
      <c r="E48" s="44"/>
      <c r="F48" s="44"/>
      <c r="G48" s="65"/>
      <c r="H48" s="65"/>
      <c r="I48" s="44"/>
      <c r="J48" s="44"/>
      <c r="K48" s="44"/>
      <c r="L48" s="44"/>
      <c r="M48" s="44"/>
      <c r="N48" s="65"/>
      <c r="O48" s="65"/>
      <c r="P48" s="492" t="s">
        <v>12</v>
      </c>
      <c r="Q48" s="65"/>
      <c r="R48" s="67" t="s">
        <v>245</v>
      </c>
      <c r="S48" s="348">
        <v>1289.7</v>
      </c>
      <c r="T48" s="348">
        <v>1424</v>
      </c>
      <c r="U48" s="348">
        <v>1829.2809999999999</v>
      </c>
      <c r="V48" s="438"/>
      <c r="W48" s="35"/>
      <c r="X48" s="35"/>
      <c r="Y48" s="35"/>
      <c r="Z48" s="35"/>
      <c r="AA48" s="35"/>
      <c r="AB48" s="35"/>
      <c r="AC48" s="35"/>
    </row>
    <row r="49" spans="1:29" s="17" customFormat="1" ht="13.8" x14ac:dyDescent="0.3">
      <c r="A49" s="535"/>
      <c r="B49" s="529" t="s">
        <v>568</v>
      </c>
      <c r="C49" s="123"/>
      <c r="D49" s="122"/>
      <c r="E49" s="124"/>
      <c r="F49" s="124"/>
      <c r="G49" s="123"/>
      <c r="H49" s="123"/>
      <c r="I49" s="124"/>
      <c r="J49" s="124"/>
      <c r="K49" s="124"/>
      <c r="L49" s="124"/>
      <c r="M49" s="124"/>
      <c r="N49" s="123"/>
      <c r="O49" s="123"/>
      <c r="P49" s="530" t="s">
        <v>12</v>
      </c>
      <c r="Q49" s="123"/>
      <c r="R49" s="125" t="s">
        <v>245</v>
      </c>
      <c r="S49" s="347">
        <v>869.49798030179329</v>
      </c>
      <c r="T49" s="347">
        <v>917.08271340041063</v>
      </c>
      <c r="U49" s="347">
        <v>1106.9933094947037</v>
      </c>
      <c r="V49" s="411"/>
      <c r="W49" s="35"/>
      <c r="X49" s="35"/>
      <c r="Y49" s="35"/>
      <c r="Z49" s="35"/>
      <c r="AA49" s="35"/>
      <c r="AB49" s="35"/>
      <c r="AC49" s="35"/>
    </row>
    <row r="50" spans="1:29" s="47" customFormat="1" ht="13.8" x14ac:dyDescent="0.3">
      <c r="A50" s="535"/>
      <c r="B50" s="582" t="s">
        <v>488</v>
      </c>
      <c r="C50" s="581" t="s">
        <v>11</v>
      </c>
      <c r="D50" s="582"/>
      <c r="E50" s="456"/>
      <c r="F50" s="456"/>
      <c r="G50" s="581"/>
      <c r="H50" s="581"/>
      <c r="I50" s="456"/>
      <c r="J50" s="456"/>
      <c r="K50" s="456"/>
      <c r="L50" s="456"/>
      <c r="M50" s="581" t="s">
        <v>11</v>
      </c>
      <c r="N50" s="581" t="s">
        <v>11</v>
      </c>
      <c r="O50" s="581"/>
      <c r="P50" s="583" t="s">
        <v>487</v>
      </c>
      <c r="Q50" s="581"/>
      <c r="R50" s="584" t="s">
        <v>245</v>
      </c>
      <c r="S50" s="585">
        <f>S48+S47</f>
        <v>17445.3</v>
      </c>
      <c r="T50" s="585">
        <f t="shared" ref="T50:U50" si="3">T48+T47</f>
        <v>17352</v>
      </c>
      <c r="U50" s="585">
        <f t="shared" si="3"/>
        <v>19410.738999999998</v>
      </c>
      <c r="V50" s="275"/>
    </row>
    <row r="51" spans="1:29" s="17" customFormat="1" ht="14.4" x14ac:dyDescent="0.3">
      <c r="A51" s="523"/>
      <c r="B51" s="66"/>
      <c r="C51" s="65"/>
      <c r="D51" s="66"/>
      <c r="E51" s="44"/>
      <c r="F51" s="44"/>
      <c r="G51" s="65"/>
      <c r="H51" s="65"/>
      <c r="I51" s="44"/>
      <c r="J51" s="44"/>
      <c r="K51" s="44"/>
      <c r="L51" s="44"/>
      <c r="M51" s="44"/>
      <c r="N51" s="65"/>
      <c r="O51" s="65"/>
      <c r="P51" s="492"/>
      <c r="Q51" s="65"/>
      <c r="R51" s="67"/>
      <c r="S51" s="323"/>
      <c r="T51" s="323"/>
      <c r="U51" s="323"/>
      <c r="V51" s="411"/>
      <c r="W51" s="35"/>
      <c r="X51" s="35"/>
      <c r="Y51" s="35"/>
      <c r="Z51" s="35"/>
      <c r="AA51" s="35"/>
      <c r="AB51" s="35"/>
      <c r="AC51" s="35"/>
    </row>
    <row r="52" spans="1:29" s="17" customFormat="1" ht="33" customHeight="1" x14ac:dyDescent="0.3">
      <c r="A52" s="523"/>
      <c r="B52" s="439" t="s">
        <v>115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493"/>
      <c r="Q52" s="60"/>
      <c r="R52" s="60"/>
      <c r="S52" s="477"/>
      <c r="T52" s="477"/>
      <c r="U52" s="477"/>
      <c r="W52" s="35"/>
      <c r="X52" s="35"/>
      <c r="Y52" s="35"/>
      <c r="Z52" s="35"/>
      <c r="AA52" s="35"/>
      <c r="AB52" s="35"/>
      <c r="AC52" s="35"/>
    </row>
    <row r="53" spans="1:29" s="17" customFormat="1" ht="14.4" x14ac:dyDescent="0.3">
      <c r="A53" s="523"/>
      <c r="B53" s="62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494"/>
      <c r="Q53" s="61"/>
      <c r="R53" s="61"/>
      <c r="S53" s="478"/>
      <c r="T53" s="478"/>
      <c r="U53" s="478"/>
      <c r="W53" s="35"/>
      <c r="X53" s="35"/>
      <c r="Y53" s="35"/>
      <c r="Z53" s="35"/>
      <c r="AA53" s="35"/>
      <c r="AB53" s="35"/>
      <c r="AC53" s="35"/>
    </row>
    <row r="54" spans="1:29" s="17" customFormat="1" ht="14.4" x14ac:dyDescent="0.3">
      <c r="A54" s="523"/>
      <c r="B54" s="568" t="s">
        <v>364</v>
      </c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9"/>
      <c r="Q54" s="568"/>
      <c r="R54" s="568"/>
      <c r="S54" s="524"/>
      <c r="T54" s="524"/>
      <c r="U54" s="524"/>
      <c r="W54" s="35"/>
      <c r="X54" s="35"/>
      <c r="Y54" s="35"/>
      <c r="Z54" s="35"/>
      <c r="AA54" s="35"/>
      <c r="AB54" s="35"/>
      <c r="AC54" s="35"/>
    </row>
    <row r="55" spans="1:29" s="17" customFormat="1" ht="27.6" x14ac:dyDescent="0.3">
      <c r="A55" s="523"/>
      <c r="B55" s="447" t="s">
        <v>401</v>
      </c>
      <c r="C55" s="586"/>
      <c r="D55" s="5"/>
      <c r="E55" s="586"/>
      <c r="F55" s="5"/>
      <c r="G55" s="586"/>
      <c r="H55" s="5"/>
      <c r="I55" s="5"/>
      <c r="J55" s="5"/>
      <c r="K55" s="5"/>
      <c r="L55" s="586"/>
      <c r="M55" s="586"/>
      <c r="N55" s="5"/>
      <c r="O55" s="446"/>
      <c r="P55" s="587" t="s">
        <v>12</v>
      </c>
      <c r="Q55" s="457"/>
      <c r="R55" s="463" t="s">
        <v>195</v>
      </c>
      <c r="S55" s="588">
        <f>SUM(S56:S58)</f>
        <v>25064.3485714286</v>
      </c>
      <c r="T55" s="588">
        <f>SUM(T56:T58)</f>
        <v>31970.099065750193</v>
      </c>
      <c r="U55" s="588">
        <f>SUM(U56:U58)</f>
        <v>33043.780484527444</v>
      </c>
      <c r="V55" s="438" t="s">
        <v>569</v>
      </c>
      <c r="W55" s="35"/>
      <c r="X55" s="35"/>
      <c r="Y55" s="35"/>
      <c r="Z55" s="35"/>
      <c r="AA55" s="35"/>
      <c r="AB55" s="35"/>
      <c r="AC55" s="35"/>
    </row>
    <row r="56" spans="1:29" s="17" customFormat="1" ht="14.4" hidden="1" outlineLevel="1" x14ac:dyDescent="0.3">
      <c r="A56" s="523"/>
      <c r="B56" s="417" t="s">
        <v>570</v>
      </c>
      <c r="C56" s="3"/>
      <c r="D56" s="5"/>
      <c r="E56" s="3"/>
      <c r="F56" s="5"/>
      <c r="G56" s="3"/>
      <c r="H56" s="5"/>
      <c r="I56" s="5"/>
      <c r="J56" s="5"/>
      <c r="K56" s="5"/>
      <c r="L56" s="3"/>
      <c r="M56" s="3"/>
      <c r="N56" s="7"/>
      <c r="O56" s="415"/>
      <c r="P56" s="495" t="s">
        <v>12</v>
      </c>
      <c r="Q56" s="44"/>
      <c r="R56" s="38" t="s">
        <v>195</v>
      </c>
      <c r="S56" s="15">
        <v>935.29382488479246</v>
      </c>
      <c r="T56" s="15">
        <v>1356.2776308831305</v>
      </c>
      <c r="U56" s="15">
        <v>1507.1899220664943</v>
      </c>
      <c r="W56" s="35"/>
      <c r="X56" s="35"/>
      <c r="Y56" s="35"/>
      <c r="Z56" s="35"/>
      <c r="AA56" s="35"/>
      <c r="AB56" s="35"/>
      <c r="AC56" s="35"/>
    </row>
    <row r="57" spans="1:29" s="17" customFormat="1" ht="14.4" hidden="1" outlineLevel="1" x14ac:dyDescent="0.3">
      <c r="A57" s="523"/>
      <c r="B57" s="417" t="s">
        <v>564</v>
      </c>
      <c r="C57" s="3"/>
      <c r="D57" s="5"/>
      <c r="E57" s="3"/>
      <c r="F57" s="5"/>
      <c r="G57" s="3"/>
      <c r="H57" s="5"/>
      <c r="I57" s="5"/>
      <c r="J57" s="5"/>
      <c r="K57" s="5"/>
      <c r="L57" s="3"/>
      <c r="M57" s="3"/>
      <c r="N57" s="7"/>
      <c r="O57" s="415"/>
      <c r="P57" s="495" t="s">
        <v>12</v>
      </c>
      <c r="Q57" s="44"/>
      <c r="R57" s="38" t="s">
        <v>195</v>
      </c>
      <c r="S57" s="15">
        <v>21827.054746543807</v>
      </c>
      <c r="T57" s="15">
        <v>28105.434338092869</v>
      </c>
      <c r="U57" s="15">
        <v>28937.454867376469</v>
      </c>
      <c r="V57" s="411"/>
      <c r="W57" s="35"/>
      <c r="X57" s="35"/>
      <c r="Y57" s="35"/>
      <c r="Z57" s="35"/>
      <c r="AA57" s="35"/>
      <c r="AB57" s="35"/>
      <c r="AC57" s="35"/>
    </row>
    <row r="58" spans="1:29" s="17" customFormat="1" ht="14.4" hidden="1" outlineLevel="1" x14ac:dyDescent="0.3">
      <c r="A58" s="523"/>
      <c r="B58" s="417" t="s">
        <v>565</v>
      </c>
      <c r="C58" s="3"/>
      <c r="D58" s="5"/>
      <c r="E58" s="3"/>
      <c r="F58" s="5"/>
      <c r="G58" s="3"/>
      <c r="H58" s="5"/>
      <c r="I58" s="5"/>
      <c r="J58" s="5"/>
      <c r="K58" s="5"/>
      <c r="L58" s="3"/>
      <c r="M58" s="3"/>
      <c r="N58" s="7"/>
      <c r="O58" s="415"/>
      <c r="P58" s="495" t="s">
        <v>12</v>
      </c>
      <c r="Q58" s="44"/>
      <c r="R58" s="38" t="s">
        <v>195</v>
      </c>
      <c r="S58" s="15">
        <v>2302</v>
      </c>
      <c r="T58" s="15">
        <v>2508.3870967741932</v>
      </c>
      <c r="U58" s="15">
        <v>2599.1356950844838</v>
      </c>
      <c r="V58" s="411"/>
      <c r="W58" s="35"/>
      <c r="X58" s="35"/>
      <c r="Y58" s="35"/>
      <c r="Z58" s="35"/>
      <c r="AA58" s="35"/>
      <c r="AB58" s="35"/>
      <c r="AC58" s="35"/>
    </row>
    <row r="59" spans="1:29" s="17" customFormat="1" ht="41.4" collapsed="1" x14ac:dyDescent="0.3">
      <c r="A59" s="523"/>
      <c r="B59" s="593" t="s">
        <v>571</v>
      </c>
      <c r="C59" s="592"/>
      <c r="D59" s="592" t="s">
        <v>11</v>
      </c>
      <c r="E59" s="592"/>
      <c r="F59" s="93"/>
      <c r="G59" s="455"/>
      <c r="H59" s="93"/>
      <c r="I59" s="93"/>
      <c r="J59" s="93"/>
      <c r="K59" s="93"/>
      <c r="L59" s="455"/>
      <c r="M59" s="455"/>
      <c r="N59" s="455"/>
      <c r="O59" s="593"/>
      <c r="P59" s="484" t="s">
        <v>88</v>
      </c>
      <c r="Q59" s="93" t="s">
        <v>12</v>
      </c>
      <c r="R59" s="459" t="s">
        <v>195</v>
      </c>
      <c r="S59" s="594">
        <f>SUM(S60:S62)</f>
        <v>14798</v>
      </c>
      <c r="T59" s="594">
        <f>SUM(T60:T62)</f>
        <v>16971</v>
      </c>
      <c r="U59" s="594">
        <f>SUM(U60:U62)</f>
        <v>17659</v>
      </c>
      <c r="V59" s="438" t="s">
        <v>572</v>
      </c>
      <c r="W59" s="35"/>
      <c r="X59" s="35"/>
      <c r="Y59" s="35"/>
      <c r="Z59" s="35"/>
      <c r="AA59" s="35"/>
      <c r="AB59" s="35"/>
      <c r="AC59" s="35"/>
    </row>
    <row r="60" spans="1:29" s="17" customFormat="1" ht="14.4" hidden="1" outlineLevel="1" x14ac:dyDescent="0.3">
      <c r="A60" s="523"/>
      <c r="B60" s="417" t="s">
        <v>570</v>
      </c>
      <c r="C60" s="3"/>
      <c r="D60" s="3"/>
      <c r="E60" s="3"/>
      <c r="F60" s="5"/>
      <c r="G60" s="44"/>
      <c r="H60" s="5"/>
      <c r="I60" s="5"/>
      <c r="J60" s="5"/>
      <c r="K60" s="5"/>
      <c r="L60" s="44"/>
      <c r="M60" s="44"/>
      <c r="N60" s="44"/>
      <c r="O60" s="415"/>
      <c r="P60" s="485" t="s">
        <v>12</v>
      </c>
      <c r="Q60" s="7"/>
      <c r="R60" s="38" t="s">
        <v>195</v>
      </c>
      <c r="S60" s="15">
        <v>958</v>
      </c>
      <c r="T60" s="15">
        <v>1196</v>
      </c>
      <c r="U60" s="15">
        <v>1405</v>
      </c>
      <c r="V60" s="411"/>
      <c r="W60" s="35"/>
      <c r="X60" s="35"/>
      <c r="Y60" s="35"/>
      <c r="Z60" s="35"/>
      <c r="AA60" s="35"/>
      <c r="AB60" s="35"/>
      <c r="AC60" s="35"/>
    </row>
    <row r="61" spans="1:29" s="17" customFormat="1" ht="14.4" hidden="1" outlineLevel="1" x14ac:dyDescent="0.3">
      <c r="A61" s="523"/>
      <c r="B61" s="417" t="s">
        <v>564</v>
      </c>
      <c r="C61" s="3"/>
      <c r="D61" s="3"/>
      <c r="E61" s="3"/>
      <c r="F61" s="5"/>
      <c r="G61" s="44"/>
      <c r="H61" s="5"/>
      <c r="I61" s="5"/>
      <c r="J61" s="5"/>
      <c r="K61" s="5"/>
      <c r="L61" s="44"/>
      <c r="M61" s="44"/>
      <c r="N61" s="44"/>
      <c r="O61" s="415"/>
      <c r="P61" s="485" t="s">
        <v>12</v>
      </c>
      <c r="Q61" s="7"/>
      <c r="R61" s="38" t="s">
        <v>195</v>
      </c>
      <c r="S61" s="15">
        <v>13138</v>
      </c>
      <c r="T61" s="15">
        <v>15027</v>
      </c>
      <c r="U61" s="15">
        <v>15405</v>
      </c>
      <c r="W61" s="161"/>
      <c r="X61" s="35"/>
      <c r="Y61" s="35"/>
      <c r="Z61" s="35"/>
      <c r="AA61" s="35"/>
      <c r="AB61" s="35"/>
      <c r="AC61" s="35"/>
    </row>
    <row r="62" spans="1:29" s="17" customFormat="1" ht="14.4" hidden="1" outlineLevel="1" x14ac:dyDescent="0.3">
      <c r="A62" s="523"/>
      <c r="B62" s="428" t="s">
        <v>565</v>
      </c>
      <c r="C62" s="96"/>
      <c r="D62" s="96"/>
      <c r="E62" s="96"/>
      <c r="F62" s="97"/>
      <c r="G62" s="124"/>
      <c r="H62" s="97"/>
      <c r="I62" s="97"/>
      <c r="J62" s="97"/>
      <c r="K62" s="97"/>
      <c r="L62" s="124"/>
      <c r="M62" s="124"/>
      <c r="N62" s="124"/>
      <c r="O62" s="104"/>
      <c r="P62" s="486" t="s">
        <v>12</v>
      </c>
      <c r="Q62" s="98"/>
      <c r="R62" s="99" t="s">
        <v>195</v>
      </c>
      <c r="S62" s="135">
        <v>702</v>
      </c>
      <c r="T62" s="135">
        <v>748</v>
      </c>
      <c r="U62" s="135">
        <v>849</v>
      </c>
      <c r="V62" s="411"/>
      <c r="W62" s="35"/>
      <c r="X62" s="35"/>
      <c r="Y62" s="35"/>
      <c r="Z62" s="35"/>
      <c r="AA62" s="35"/>
      <c r="AB62" s="35"/>
      <c r="AC62" s="35"/>
    </row>
    <row r="63" spans="1:29" s="17" customFormat="1" ht="14.4" collapsed="1" x14ac:dyDescent="0.3">
      <c r="A63" s="523"/>
      <c r="B63" s="591" t="s">
        <v>409</v>
      </c>
      <c r="C63" s="592" t="s">
        <v>11</v>
      </c>
      <c r="D63" s="93"/>
      <c r="E63" s="592"/>
      <c r="F63" s="93"/>
      <c r="G63" s="93"/>
      <c r="H63" s="93"/>
      <c r="I63" s="93"/>
      <c r="J63" s="93"/>
      <c r="K63" s="93"/>
      <c r="L63" s="455"/>
      <c r="M63" s="455"/>
      <c r="N63" s="455"/>
      <c r="O63" s="593"/>
      <c r="P63" s="484" t="s">
        <v>89</v>
      </c>
      <c r="Q63" s="93" t="s">
        <v>12</v>
      </c>
      <c r="R63" s="459" t="s">
        <v>195</v>
      </c>
      <c r="S63" s="594">
        <v>14764</v>
      </c>
      <c r="T63" s="594">
        <v>16936</v>
      </c>
      <c r="U63" s="594">
        <v>17633</v>
      </c>
      <c r="V63" s="411"/>
      <c r="W63" s="35"/>
      <c r="X63" s="35"/>
      <c r="Y63" s="35"/>
      <c r="Z63" s="35"/>
      <c r="AA63" s="35"/>
      <c r="AB63" s="35"/>
      <c r="AC63" s="35"/>
    </row>
    <row r="64" spans="1:29" s="17" customFormat="1" ht="13.8" hidden="1" outlineLevel="1" x14ac:dyDescent="0.3">
      <c r="A64" s="535"/>
      <c r="B64" s="595" t="s">
        <v>570</v>
      </c>
      <c r="C64" s="536"/>
      <c r="D64" s="537"/>
      <c r="E64" s="536"/>
      <c r="F64" s="537"/>
      <c r="G64" s="537"/>
      <c r="H64" s="537"/>
      <c r="I64" s="537"/>
      <c r="J64" s="537"/>
      <c r="K64" s="537"/>
      <c r="L64" s="538"/>
      <c r="M64" s="538"/>
      <c r="N64" s="538"/>
      <c r="O64" s="539"/>
      <c r="P64" s="540" t="s">
        <v>89</v>
      </c>
      <c r="Q64" s="7"/>
      <c r="R64" s="38" t="s">
        <v>195</v>
      </c>
      <c r="S64" s="15">
        <v>936</v>
      </c>
      <c r="T64" s="15">
        <v>1184</v>
      </c>
      <c r="U64" s="15">
        <v>1401</v>
      </c>
      <c r="V64" s="541"/>
      <c r="W64" s="35"/>
      <c r="X64" s="35"/>
      <c r="Y64" s="35"/>
      <c r="Z64" s="35"/>
      <c r="AA64" s="35"/>
      <c r="AB64" s="35"/>
      <c r="AC64" s="35"/>
    </row>
    <row r="65" spans="1:29" s="17" customFormat="1" ht="13.8" hidden="1" outlineLevel="1" x14ac:dyDescent="0.3">
      <c r="A65" s="535"/>
      <c r="B65" s="595" t="s">
        <v>564</v>
      </c>
      <c r="C65" s="536"/>
      <c r="D65" s="537"/>
      <c r="E65" s="536"/>
      <c r="F65" s="537"/>
      <c r="G65" s="537"/>
      <c r="H65" s="537"/>
      <c r="I65" s="537"/>
      <c r="J65" s="537"/>
      <c r="K65" s="537"/>
      <c r="L65" s="538"/>
      <c r="M65" s="538"/>
      <c r="N65" s="538"/>
      <c r="O65" s="539"/>
      <c r="P65" s="540" t="s">
        <v>89</v>
      </c>
      <c r="Q65" s="7"/>
      <c r="R65" s="38" t="s">
        <v>195</v>
      </c>
      <c r="S65" s="15">
        <v>13128</v>
      </c>
      <c r="T65" s="15">
        <v>15009</v>
      </c>
      <c r="U65" s="15">
        <v>15386</v>
      </c>
      <c r="V65" s="541"/>
      <c r="W65" s="35"/>
      <c r="X65" s="35"/>
      <c r="Y65" s="35"/>
      <c r="Z65" s="35"/>
      <c r="AA65" s="35"/>
      <c r="AB65" s="35"/>
      <c r="AC65" s="35"/>
    </row>
    <row r="66" spans="1:29" s="17" customFormat="1" ht="13.8" hidden="1" outlineLevel="1" x14ac:dyDescent="0.3">
      <c r="A66" s="535"/>
      <c r="B66" s="595" t="s">
        <v>565</v>
      </c>
      <c r="C66" s="536"/>
      <c r="D66" s="537"/>
      <c r="E66" s="536"/>
      <c r="F66" s="537"/>
      <c r="G66" s="537"/>
      <c r="H66" s="537"/>
      <c r="I66" s="537"/>
      <c r="J66" s="537"/>
      <c r="K66" s="537"/>
      <c r="L66" s="538"/>
      <c r="M66" s="538"/>
      <c r="N66" s="538"/>
      <c r="O66" s="539"/>
      <c r="P66" s="540" t="s">
        <v>89</v>
      </c>
      <c r="Q66" s="7"/>
      <c r="R66" s="38" t="s">
        <v>195</v>
      </c>
      <c r="S66" s="15">
        <v>700</v>
      </c>
      <c r="T66" s="15">
        <v>743</v>
      </c>
      <c r="U66" s="15">
        <v>846</v>
      </c>
      <c r="V66" s="541"/>
      <c r="W66" s="35"/>
      <c r="X66" s="35"/>
      <c r="Y66" s="35"/>
      <c r="Z66" s="35"/>
      <c r="AA66" s="35"/>
      <c r="AB66" s="35"/>
      <c r="AC66" s="35"/>
    </row>
    <row r="67" spans="1:29" s="17" customFormat="1" ht="41.4" collapsed="1" x14ac:dyDescent="0.3">
      <c r="A67" s="523"/>
      <c r="B67" s="444" t="s">
        <v>573</v>
      </c>
      <c r="C67" s="114"/>
      <c r="D67" s="108" t="s">
        <v>11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07"/>
      <c r="P67" s="497" t="s">
        <v>90</v>
      </c>
      <c r="Q67" s="111" t="s">
        <v>12</v>
      </c>
      <c r="R67" s="547"/>
      <c r="S67" s="547"/>
      <c r="T67" s="112"/>
      <c r="U67" s="112"/>
      <c r="V67" s="438" t="s">
        <v>574</v>
      </c>
      <c r="W67" s="35"/>
      <c r="X67" s="35"/>
      <c r="Y67" s="35"/>
      <c r="Z67" s="35"/>
      <c r="AA67" s="35"/>
      <c r="AB67" s="35"/>
      <c r="AC67" s="35"/>
    </row>
    <row r="68" spans="1:29" s="17" customFormat="1" ht="14.4" x14ac:dyDescent="0.3">
      <c r="A68" s="552"/>
      <c r="B68" s="600" t="s">
        <v>462</v>
      </c>
      <c r="C68" s="303"/>
      <c r="D68" s="601" t="s">
        <v>11</v>
      </c>
      <c r="E68" s="303"/>
      <c r="F68" s="303"/>
      <c r="G68" s="300"/>
      <c r="H68" s="303"/>
      <c r="I68" s="303"/>
      <c r="J68" s="303"/>
      <c r="K68" s="303"/>
      <c r="L68" s="601"/>
      <c r="M68" s="602"/>
      <c r="N68" s="300"/>
      <c r="O68" s="300"/>
      <c r="P68" s="603" t="s">
        <v>90</v>
      </c>
      <c r="Q68" s="79" t="s">
        <v>12</v>
      </c>
      <c r="R68" s="604" t="s">
        <v>195</v>
      </c>
      <c r="S68" s="588">
        <f>SUM(S69:S70)</f>
        <v>13784</v>
      </c>
      <c r="T68" s="588">
        <f t="shared" ref="T68:U68" si="4">SUM(T69:T70)</f>
        <v>15700</v>
      </c>
      <c r="U68" s="588">
        <f t="shared" si="4"/>
        <v>16218</v>
      </c>
      <c r="V68" s="411"/>
      <c r="W68" s="35"/>
      <c r="X68" s="35"/>
      <c r="Y68" s="35"/>
      <c r="Z68" s="35"/>
      <c r="AA68" s="35"/>
      <c r="AB68" s="35"/>
      <c r="AC68" s="35"/>
    </row>
    <row r="69" spans="1:29" s="47" customFormat="1" ht="14.4" x14ac:dyDescent="0.3">
      <c r="A69" s="532"/>
      <c r="B69" s="448" t="s">
        <v>463</v>
      </c>
      <c r="C69" s="56"/>
      <c r="D69" s="30"/>
      <c r="E69" s="56"/>
      <c r="F69" s="56"/>
      <c r="G69" s="46"/>
      <c r="H69" s="56"/>
      <c r="I69" s="56"/>
      <c r="J69" s="56"/>
      <c r="K69" s="56"/>
      <c r="L69" s="30"/>
      <c r="M69" s="46"/>
      <c r="N69" s="46"/>
      <c r="O69" s="46"/>
      <c r="P69" s="499" t="s">
        <v>90</v>
      </c>
      <c r="Q69" s="69"/>
      <c r="R69" s="13" t="s">
        <v>195</v>
      </c>
      <c r="S69" s="15">
        <v>11190</v>
      </c>
      <c r="T69" s="15">
        <v>12859</v>
      </c>
      <c r="U69" s="15">
        <v>13324</v>
      </c>
      <c r="V69" s="468"/>
    </row>
    <row r="70" spans="1:29" s="47" customFormat="1" ht="14.4" x14ac:dyDescent="0.3">
      <c r="A70" s="532"/>
      <c r="B70" s="105" t="s">
        <v>464</v>
      </c>
      <c r="C70" s="120"/>
      <c r="D70" s="87"/>
      <c r="E70" s="120"/>
      <c r="F70" s="120"/>
      <c r="G70" s="86"/>
      <c r="H70" s="120"/>
      <c r="I70" s="120"/>
      <c r="J70" s="120"/>
      <c r="K70" s="120"/>
      <c r="L70" s="87"/>
      <c r="M70" s="86"/>
      <c r="N70" s="86"/>
      <c r="O70" s="86"/>
      <c r="P70" s="500" t="s">
        <v>90</v>
      </c>
      <c r="Q70" s="89"/>
      <c r="R70" s="90" t="s">
        <v>195</v>
      </c>
      <c r="S70" s="135">
        <v>2594</v>
      </c>
      <c r="T70" s="135">
        <v>2841</v>
      </c>
      <c r="U70" s="135">
        <v>2894</v>
      </c>
      <c r="V70" s="468"/>
    </row>
    <row r="71" spans="1:29" s="17" customFormat="1" ht="14.4" x14ac:dyDescent="0.3">
      <c r="A71" s="552"/>
      <c r="B71" s="605" t="s">
        <v>465</v>
      </c>
      <c r="C71" s="287"/>
      <c r="D71" s="602" t="s">
        <v>11</v>
      </c>
      <c r="E71" s="287"/>
      <c r="F71" s="287"/>
      <c r="G71" s="284"/>
      <c r="H71" s="287"/>
      <c r="I71" s="287"/>
      <c r="J71" s="287"/>
      <c r="K71" s="287"/>
      <c r="L71" s="602"/>
      <c r="M71" s="602"/>
      <c r="N71" s="284"/>
      <c r="O71" s="284"/>
      <c r="P71" s="575" t="s">
        <v>90</v>
      </c>
      <c r="Q71" s="68" t="s">
        <v>12</v>
      </c>
      <c r="R71" s="572" t="s">
        <v>195</v>
      </c>
      <c r="S71" s="588">
        <f>SUM(S72:S73)</f>
        <v>1014</v>
      </c>
      <c r="T71" s="588">
        <f t="shared" ref="T71:U71" si="5">SUM(T72:T73)</f>
        <v>1271</v>
      </c>
      <c r="U71" s="588">
        <f t="shared" si="5"/>
        <v>1441</v>
      </c>
      <c r="V71" s="411"/>
      <c r="W71" s="35"/>
      <c r="X71" s="35"/>
      <c r="Y71" s="35"/>
      <c r="Z71" s="35"/>
      <c r="AA71" s="35"/>
      <c r="AB71" s="35"/>
      <c r="AC71" s="35"/>
    </row>
    <row r="72" spans="1:29" s="47" customFormat="1" ht="14.4" x14ac:dyDescent="0.3">
      <c r="A72" s="532"/>
      <c r="B72" s="448" t="s">
        <v>463</v>
      </c>
      <c r="C72" s="56"/>
      <c r="D72" s="30"/>
      <c r="E72" s="56"/>
      <c r="F72" s="56"/>
      <c r="G72" s="46"/>
      <c r="H72" s="56"/>
      <c r="I72" s="56"/>
      <c r="J72" s="56"/>
      <c r="K72" s="56"/>
      <c r="L72" s="30"/>
      <c r="M72" s="46"/>
      <c r="N72" s="46"/>
      <c r="O72" s="46"/>
      <c r="P72" s="499" t="s">
        <v>90</v>
      </c>
      <c r="Q72" s="69"/>
      <c r="R72" s="13" t="s">
        <v>195</v>
      </c>
      <c r="S72" s="15">
        <v>860</v>
      </c>
      <c r="T72" s="15">
        <v>1110</v>
      </c>
      <c r="U72" s="15">
        <v>1280</v>
      </c>
      <c r="V72" s="468"/>
    </row>
    <row r="73" spans="1:29" s="47" customFormat="1" ht="14.4" x14ac:dyDescent="0.3">
      <c r="A73" s="532"/>
      <c r="B73" s="105" t="s">
        <v>464</v>
      </c>
      <c r="C73" s="120"/>
      <c r="D73" s="87"/>
      <c r="E73" s="120"/>
      <c r="F73" s="120"/>
      <c r="G73" s="86"/>
      <c r="H73" s="120"/>
      <c r="I73" s="120"/>
      <c r="J73" s="120"/>
      <c r="K73" s="120"/>
      <c r="L73" s="87"/>
      <c r="M73" s="86"/>
      <c r="N73" s="86"/>
      <c r="O73" s="86"/>
      <c r="P73" s="500" t="s">
        <v>90</v>
      </c>
      <c r="Q73" s="89"/>
      <c r="R73" s="90" t="s">
        <v>195</v>
      </c>
      <c r="S73" s="135">
        <v>154</v>
      </c>
      <c r="T73" s="135">
        <v>161</v>
      </c>
      <c r="U73" s="135">
        <v>161</v>
      </c>
      <c r="V73" s="468"/>
    </row>
    <row r="74" spans="1:29" s="17" customFormat="1" ht="14.4" x14ac:dyDescent="0.3">
      <c r="A74" s="552"/>
      <c r="B74" s="599" t="s">
        <v>272</v>
      </c>
      <c r="C74" s="85"/>
      <c r="D74" s="87" t="s">
        <v>11</v>
      </c>
      <c r="E74" s="85"/>
      <c r="F74" s="85"/>
      <c r="G74" s="86"/>
      <c r="H74" s="85"/>
      <c r="I74" s="86"/>
      <c r="J74" s="86"/>
      <c r="K74" s="85"/>
      <c r="L74" s="86"/>
      <c r="M74" s="87" t="s">
        <v>11</v>
      </c>
      <c r="N74" s="87" t="s">
        <v>11</v>
      </c>
      <c r="O74" s="88"/>
      <c r="P74" s="500" t="s">
        <v>90</v>
      </c>
      <c r="Q74" s="89" t="s">
        <v>12</v>
      </c>
      <c r="R74" s="90" t="s">
        <v>15</v>
      </c>
      <c r="S74" s="645">
        <f>S71/(S68+S71)*100</f>
        <v>6.8522773347749695</v>
      </c>
      <c r="T74" s="645">
        <f>T71/(T68+T71)*100</f>
        <v>7.4892463614401033</v>
      </c>
      <c r="U74" s="645">
        <f>U71/(U68+U71)*100</f>
        <v>8.1601449685712666</v>
      </c>
      <c r="V74" s="411"/>
      <c r="W74" s="35"/>
      <c r="X74" s="35"/>
      <c r="Y74" s="35"/>
      <c r="Z74" s="35"/>
      <c r="AA74" s="35"/>
      <c r="AB74" s="35"/>
      <c r="AC74" s="35"/>
    </row>
    <row r="75" spans="1:29" s="17" customFormat="1" ht="14.4" x14ac:dyDescent="0.3">
      <c r="A75" s="523"/>
      <c r="B75" s="446" t="s">
        <v>494</v>
      </c>
      <c r="C75" s="68"/>
      <c r="D75" s="602" t="s">
        <v>11</v>
      </c>
      <c r="E75" s="602"/>
      <c r="F75" s="68"/>
      <c r="G75" s="284"/>
      <c r="H75" s="68"/>
      <c r="I75" s="68"/>
      <c r="J75" s="68"/>
      <c r="K75" s="68"/>
      <c r="L75" s="284"/>
      <c r="M75" s="284"/>
      <c r="N75" s="284"/>
      <c r="O75" s="601" t="s">
        <v>11</v>
      </c>
      <c r="P75" s="575" t="s">
        <v>90</v>
      </c>
      <c r="Q75" s="68" t="s">
        <v>12</v>
      </c>
      <c r="R75" s="572" t="s">
        <v>195</v>
      </c>
      <c r="S75" s="646">
        <f>SUM(S76:S77)</f>
        <v>2</v>
      </c>
      <c r="T75" s="646">
        <f t="shared" ref="T75:U75" si="6">SUM(T76:T77)</f>
        <v>6</v>
      </c>
      <c r="U75" s="646">
        <f t="shared" si="6"/>
        <v>10</v>
      </c>
      <c r="V75" s="411"/>
      <c r="W75" s="35"/>
      <c r="X75" s="35"/>
      <c r="Y75" s="35"/>
      <c r="Z75" s="35"/>
      <c r="AA75" s="35"/>
      <c r="AB75" s="35"/>
      <c r="AC75" s="35"/>
    </row>
    <row r="76" spans="1:29" s="47" customFormat="1" ht="14.4" x14ac:dyDescent="0.3">
      <c r="A76" s="532"/>
      <c r="B76" s="448" t="s">
        <v>463</v>
      </c>
      <c r="C76" s="68"/>
      <c r="D76" s="30"/>
      <c r="E76" s="30"/>
      <c r="F76" s="68"/>
      <c r="G76" s="46"/>
      <c r="H76" s="68"/>
      <c r="I76" s="68"/>
      <c r="J76" s="68"/>
      <c r="K76" s="68"/>
      <c r="L76" s="46"/>
      <c r="M76" s="46"/>
      <c r="N76" s="46"/>
      <c r="O76" s="36"/>
      <c r="P76" s="499" t="s">
        <v>90</v>
      </c>
      <c r="Q76" s="69"/>
      <c r="R76" s="13" t="s">
        <v>195</v>
      </c>
      <c r="S76" s="14">
        <v>1</v>
      </c>
      <c r="T76" s="14">
        <v>5</v>
      </c>
      <c r="U76" s="14">
        <v>9</v>
      </c>
      <c r="V76" s="468"/>
    </row>
    <row r="77" spans="1:29" s="47" customFormat="1" ht="14.4" x14ac:dyDescent="0.3">
      <c r="A77" s="532"/>
      <c r="B77" s="448" t="s">
        <v>464</v>
      </c>
      <c r="C77" s="68"/>
      <c r="D77" s="30"/>
      <c r="E77" s="30"/>
      <c r="F77" s="68"/>
      <c r="G77" s="46"/>
      <c r="H77" s="68"/>
      <c r="I77" s="68"/>
      <c r="J77" s="68"/>
      <c r="K77" s="68"/>
      <c r="L77" s="46"/>
      <c r="M77" s="46"/>
      <c r="N77" s="46"/>
      <c r="O77" s="36"/>
      <c r="P77" s="499" t="s">
        <v>90</v>
      </c>
      <c r="Q77" s="69"/>
      <c r="R77" s="13" t="s">
        <v>195</v>
      </c>
      <c r="S77" s="14">
        <v>1</v>
      </c>
      <c r="T77" s="14">
        <v>1</v>
      </c>
      <c r="U77" s="473">
        <v>1</v>
      </c>
      <c r="V77" s="468"/>
    </row>
    <row r="78" spans="1:29" s="17" customFormat="1" ht="14.4" x14ac:dyDescent="0.3">
      <c r="A78" s="523"/>
      <c r="B78" s="600" t="s">
        <v>495</v>
      </c>
      <c r="C78" s="79"/>
      <c r="D78" s="601" t="s">
        <v>11</v>
      </c>
      <c r="E78" s="601"/>
      <c r="F78" s="79"/>
      <c r="G78" s="300"/>
      <c r="H78" s="79"/>
      <c r="I78" s="79"/>
      <c r="J78" s="79"/>
      <c r="K78" s="79"/>
      <c r="L78" s="300"/>
      <c r="M78" s="300"/>
      <c r="N78" s="300"/>
      <c r="O78" s="601" t="s">
        <v>11</v>
      </c>
      <c r="P78" s="603" t="s">
        <v>90</v>
      </c>
      <c r="Q78" s="79" t="s">
        <v>12</v>
      </c>
      <c r="R78" s="604" t="s">
        <v>195</v>
      </c>
      <c r="S78" s="594">
        <v>17</v>
      </c>
      <c r="T78" s="594">
        <v>19</v>
      </c>
      <c r="U78" s="588">
        <v>13</v>
      </c>
      <c r="V78" s="411"/>
      <c r="W78" s="35"/>
      <c r="X78" s="35"/>
      <c r="Y78" s="35"/>
      <c r="Z78" s="35"/>
      <c r="AA78" s="35"/>
      <c r="AB78" s="35"/>
      <c r="AC78" s="35"/>
    </row>
    <row r="79" spans="1:29" s="47" customFormat="1" ht="14.4" x14ac:dyDescent="0.3">
      <c r="A79" s="532"/>
      <c r="B79" s="448" t="s">
        <v>463</v>
      </c>
      <c r="C79" s="68"/>
      <c r="D79" s="30"/>
      <c r="E79" s="30"/>
      <c r="F79" s="68"/>
      <c r="G79" s="46"/>
      <c r="H79" s="68"/>
      <c r="I79" s="68"/>
      <c r="J79" s="68"/>
      <c r="K79" s="68"/>
      <c r="L79" s="46"/>
      <c r="M79" s="46"/>
      <c r="N79" s="46"/>
      <c r="O79" s="36"/>
      <c r="P79" s="499" t="s">
        <v>90</v>
      </c>
      <c r="Q79" s="69"/>
      <c r="R79" s="13" t="s">
        <v>195</v>
      </c>
      <c r="S79" s="15">
        <v>16</v>
      </c>
      <c r="T79" s="15">
        <v>16</v>
      </c>
      <c r="U79" s="15">
        <v>12</v>
      </c>
      <c r="V79" s="468"/>
    </row>
    <row r="80" spans="1:29" s="47" customFormat="1" ht="14.4" x14ac:dyDescent="0.3">
      <c r="A80" s="532"/>
      <c r="B80" s="105" t="s">
        <v>464</v>
      </c>
      <c r="C80" s="85"/>
      <c r="D80" s="87"/>
      <c r="E80" s="87"/>
      <c r="F80" s="85"/>
      <c r="G80" s="86"/>
      <c r="H80" s="85"/>
      <c r="I80" s="85"/>
      <c r="J80" s="85"/>
      <c r="K80" s="85"/>
      <c r="L80" s="86"/>
      <c r="M80" s="86"/>
      <c r="N80" s="86"/>
      <c r="O80" s="88"/>
      <c r="P80" s="500" t="s">
        <v>90</v>
      </c>
      <c r="Q80" s="89"/>
      <c r="R80" s="90" t="s">
        <v>195</v>
      </c>
      <c r="S80" s="135">
        <v>1</v>
      </c>
      <c r="T80" s="135">
        <v>3</v>
      </c>
      <c r="U80" s="135">
        <v>1</v>
      </c>
      <c r="V80" s="468"/>
    </row>
    <row r="81" spans="1:29" s="17" customFormat="1" ht="14.4" x14ac:dyDescent="0.3">
      <c r="A81" s="523"/>
      <c r="B81" s="599" t="s">
        <v>148</v>
      </c>
      <c r="C81" s="85"/>
      <c r="D81" s="87" t="s">
        <v>11</v>
      </c>
      <c r="E81" s="85"/>
      <c r="F81" s="85"/>
      <c r="G81" s="86"/>
      <c r="H81" s="85"/>
      <c r="I81" s="85"/>
      <c r="J81" s="86"/>
      <c r="K81" s="86"/>
      <c r="L81" s="86"/>
      <c r="M81" s="86"/>
      <c r="N81" s="87" t="s">
        <v>11</v>
      </c>
      <c r="O81" s="87" t="s">
        <v>11</v>
      </c>
      <c r="P81" s="500" t="s">
        <v>90</v>
      </c>
      <c r="Q81" s="89" t="s">
        <v>12</v>
      </c>
      <c r="R81" s="90" t="s">
        <v>15</v>
      </c>
      <c r="S81" s="647">
        <f>S78/S59*100</f>
        <v>0.11488038924178942</v>
      </c>
      <c r="T81" s="647">
        <f>T78/T59*100</f>
        <v>0.11195568911672854</v>
      </c>
      <c r="U81" s="647">
        <f>U78/U59*100</f>
        <v>7.3616852596409765E-2</v>
      </c>
      <c r="V81" s="411"/>
      <c r="W81" s="35"/>
      <c r="X81" s="35"/>
      <c r="Y81" s="35"/>
      <c r="Z81" s="35"/>
      <c r="AA81" s="35"/>
      <c r="AB81" s="35"/>
      <c r="AC81" s="35"/>
    </row>
    <row r="82" spans="1:29" s="17" customFormat="1" ht="14.4" x14ac:dyDescent="0.3">
      <c r="A82" s="532"/>
      <c r="B82" s="600" t="s">
        <v>496</v>
      </c>
      <c r="C82" s="68"/>
      <c r="D82" s="601" t="s">
        <v>11</v>
      </c>
      <c r="E82" s="68"/>
      <c r="F82" s="68"/>
      <c r="G82" s="284"/>
      <c r="H82" s="68"/>
      <c r="I82" s="68"/>
      <c r="J82" s="284"/>
      <c r="K82" s="284"/>
      <c r="L82" s="284"/>
      <c r="M82" s="284"/>
      <c r="N82" s="602"/>
      <c r="O82" s="601" t="s">
        <v>11</v>
      </c>
      <c r="P82" s="575" t="s">
        <v>90</v>
      </c>
      <c r="Q82" s="68"/>
      <c r="R82" s="572" t="s">
        <v>195</v>
      </c>
      <c r="S82" s="606">
        <f>SUM(S83:S84)</f>
        <v>14781</v>
      </c>
      <c r="T82" s="606">
        <f t="shared" ref="T82:U82" si="7">SUM(T83:T84)</f>
        <v>16952</v>
      </c>
      <c r="U82" s="606">
        <f t="shared" si="7"/>
        <v>17646</v>
      </c>
      <c r="V82" s="411"/>
      <c r="W82" s="35"/>
      <c r="X82" s="35"/>
      <c r="Y82" s="35"/>
      <c r="Z82" s="35"/>
      <c r="AA82" s="35"/>
      <c r="AB82" s="35"/>
      <c r="AC82" s="35"/>
    </row>
    <row r="83" spans="1:29" s="17" customFormat="1" ht="14.4" x14ac:dyDescent="0.3">
      <c r="A83" s="532"/>
      <c r="B83" s="448" t="s">
        <v>463</v>
      </c>
      <c r="C83" s="68"/>
      <c r="D83" s="30"/>
      <c r="E83" s="30"/>
      <c r="F83" s="68"/>
      <c r="G83" s="46"/>
      <c r="H83" s="68"/>
      <c r="I83" s="68"/>
      <c r="J83" s="68"/>
      <c r="K83" s="68"/>
      <c r="L83" s="46"/>
      <c r="M83" s="46"/>
      <c r="N83" s="46"/>
      <c r="O83" s="36"/>
      <c r="P83" s="499" t="s">
        <v>90</v>
      </c>
      <c r="Q83" s="69"/>
      <c r="R83" s="13" t="s">
        <v>195</v>
      </c>
      <c r="S83" s="561">
        <f t="shared" ref="S83:U84" si="8">S88-S79</f>
        <v>12034</v>
      </c>
      <c r="T83" s="561">
        <f t="shared" si="8"/>
        <v>13953</v>
      </c>
      <c r="U83" s="561">
        <f t="shared" si="8"/>
        <v>14592</v>
      </c>
      <c r="V83" s="411"/>
      <c r="W83" s="35"/>
      <c r="X83" s="35"/>
      <c r="Y83" s="35"/>
      <c r="Z83" s="35"/>
      <c r="AA83" s="35"/>
      <c r="AB83" s="35"/>
      <c r="AC83" s="35"/>
    </row>
    <row r="84" spans="1:29" s="17" customFormat="1" ht="14.4" x14ac:dyDescent="0.3">
      <c r="A84" s="532"/>
      <c r="B84" s="105" t="s">
        <v>464</v>
      </c>
      <c r="C84" s="85"/>
      <c r="D84" s="87"/>
      <c r="E84" s="87"/>
      <c r="F84" s="85"/>
      <c r="G84" s="86"/>
      <c r="H84" s="85"/>
      <c r="I84" s="85"/>
      <c r="J84" s="85"/>
      <c r="K84" s="85"/>
      <c r="L84" s="86"/>
      <c r="M84" s="86"/>
      <c r="N84" s="86"/>
      <c r="O84" s="88"/>
      <c r="P84" s="500" t="s">
        <v>90</v>
      </c>
      <c r="Q84" s="89"/>
      <c r="R84" s="90" t="s">
        <v>195</v>
      </c>
      <c r="S84" s="562">
        <f t="shared" si="8"/>
        <v>2747</v>
      </c>
      <c r="T84" s="562">
        <f t="shared" si="8"/>
        <v>2999</v>
      </c>
      <c r="U84" s="562">
        <f t="shared" si="8"/>
        <v>3054</v>
      </c>
      <c r="V84" s="411"/>
      <c r="W84" s="35"/>
      <c r="X84" s="35"/>
      <c r="Y84" s="35"/>
      <c r="Z84" s="35"/>
      <c r="AA84" s="35"/>
      <c r="AB84" s="35"/>
      <c r="AC84" s="35"/>
    </row>
    <row r="85" spans="1:29" s="17" customFormat="1" ht="13.8" x14ac:dyDescent="0.3">
      <c r="B85" s="416"/>
      <c r="C85" s="3"/>
      <c r="D85" s="5"/>
      <c r="E85" s="5"/>
      <c r="F85" s="5"/>
      <c r="G85" s="5"/>
      <c r="H85" s="5"/>
      <c r="I85" s="5"/>
      <c r="J85" s="5"/>
      <c r="K85" s="5"/>
      <c r="L85" s="3"/>
      <c r="M85" s="3"/>
      <c r="N85" s="7"/>
      <c r="O85" s="415"/>
      <c r="P85" s="501"/>
      <c r="Q85" s="279"/>
      <c r="R85" s="100"/>
      <c r="S85" s="560"/>
      <c r="T85" s="560"/>
      <c r="U85" s="560"/>
      <c r="V85" s="411"/>
      <c r="W85" s="35"/>
      <c r="X85" s="35"/>
      <c r="Y85" s="35"/>
      <c r="Z85" s="35"/>
      <c r="AA85" s="35"/>
      <c r="AB85" s="35"/>
      <c r="AC85" s="35"/>
    </row>
    <row r="86" spans="1:29" s="17" customFormat="1" ht="13.8" x14ac:dyDescent="0.3">
      <c r="B86" s="568" t="s">
        <v>181</v>
      </c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9"/>
      <c r="Q86" s="568"/>
      <c r="R86" s="524"/>
      <c r="S86" s="524"/>
      <c r="T86" s="524"/>
      <c r="U86" s="524"/>
      <c r="V86" s="411"/>
      <c r="W86" s="35"/>
      <c r="X86" s="35"/>
      <c r="Y86" s="35"/>
      <c r="Z86" s="35"/>
      <c r="AA86" s="35"/>
      <c r="AB86" s="35"/>
      <c r="AC86" s="35"/>
    </row>
    <row r="87" spans="1:29" s="17" customFormat="1" ht="14.4" x14ac:dyDescent="0.3">
      <c r="A87" s="523"/>
      <c r="B87" s="593" t="s">
        <v>410</v>
      </c>
      <c r="C87" s="93"/>
      <c r="D87" s="92" t="s">
        <v>11</v>
      </c>
      <c r="E87" s="93"/>
      <c r="F87" s="93"/>
      <c r="G87" s="45"/>
      <c r="H87" s="93"/>
      <c r="I87" s="93"/>
      <c r="J87" s="93"/>
      <c r="K87" s="93"/>
      <c r="L87" s="45"/>
      <c r="M87" s="45"/>
      <c r="N87" s="45"/>
      <c r="O87" s="102"/>
      <c r="P87" s="484" t="s">
        <v>88</v>
      </c>
      <c r="Q87" s="93" t="s">
        <v>12</v>
      </c>
      <c r="R87" s="459" t="s">
        <v>198</v>
      </c>
      <c r="S87" s="608">
        <f>SUM(S88:S89)</f>
        <v>14798</v>
      </c>
      <c r="T87" s="608">
        <f>SUM(T88:T89)</f>
        <v>16971</v>
      </c>
      <c r="U87" s="594">
        <f>SUM(U88:U89)</f>
        <v>17659</v>
      </c>
      <c r="W87" s="35"/>
      <c r="X87" s="35"/>
      <c r="Y87" s="35"/>
      <c r="Z87" s="35"/>
      <c r="AA87" s="35"/>
      <c r="AB87" s="35"/>
      <c r="AC87" s="35"/>
    </row>
    <row r="88" spans="1:29" s="17" customFormat="1" ht="14.4" x14ac:dyDescent="0.3">
      <c r="A88" s="523"/>
      <c r="B88" s="281" t="s">
        <v>415</v>
      </c>
      <c r="C88" s="3" t="s">
        <v>11</v>
      </c>
      <c r="D88" s="3" t="s">
        <v>11</v>
      </c>
      <c r="E88" s="3" t="s">
        <v>11</v>
      </c>
      <c r="F88" s="46"/>
      <c r="G88" s="46"/>
      <c r="H88" s="5"/>
      <c r="I88" s="5"/>
      <c r="J88" s="46"/>
      <c r="K88" s="3" t="s">
        <v>11</v>
      </c>
      <c r="L88" s="46"/>
      <c r="M88" s="46"/>
      <c r="N88" s="3" t="s">
        <v>11</v>
      </c>
      <c r="O88" s="3" t="s">
        <v>11</v>
      </c>
      <c r="P88" s="485" t="s">
        <v>105</v>
      </c>
      <c r="Q88" s="7" t="s">
        <v>12</v>
      </c>
      <c r="R88" s="13" t="s">
        <v>198</v>
      </c>
      <c r="S88" s="100">
        <v>12050</v>
      </c>
      <c r="T88" s="100">
        <v>13969</v>
      </c>
      <c r="U88" s="15">
        <v>14604</v>
      </c>
      <c r="W88" s="35"/>
      <c r="X88" s="35"/>
      <c r="Y88" s="35"/>
      <c r="Z88" s="35"/>
      <c r="AA88" s="35"/>
      <c r="AB88" s="35"/>
      <c r="AC88" s="35"/>
    </row>
    <row r="89" spans="1:29" s="17" customFormat="1" ht="14.4" x14ac:dyDescent="0.3">
      <c r="A89" s="523"/>
      <c r="B89" s="95" t="s">
        <v>416</v>
      </c>
      <c r="C89" s="96" t="s">
        <v>11</v>
      </c>
      <c r="D89" s="97"/>
      <c r="E89" s="96" t="s">
        <v>11</v>
      </c>
      <c r="F89" s="86"/>
      <c r="G89" s="97"/>
      <c r="H89" s="97"/>
      <c r="I89" s="97"/>
      <c r="J89" s="97"/>
      <c r="K89" s="96" t="s">
        <v>11</v>
      </c>
      <c r="L89" s="86"/>
      <c r="M89" s="86"/>
      <c r="N89" s="86"/>
      <c r="O89" s="96" t="s">
        <v>11</v>
      </c>
      <c r="P89" s="486" t="s">
        <v>105</v>
      </c>
      <c r="Q89" s="98" t="s">
        <v>12</v>
      </c>
      <c r="R89" s="99" t="s">
        <v>198</v>
      </c>
      <c r="S89" s="100">
        <v>2748</v>
      </c>
      <c r="T89" s="100">
        <v>3002</v>
      </c>
      <c r="U89" s="135">
        <v>3055</v>
      </c>
      <c r="V89" s="411"/>
      <c r="W89" s="35"/>
      <c r="X89" s="35"/>
      <c r="Y89" s="35"/>
      <c r="Z89" s="35"/>
      <c r="AA89" s="35"/>
      <c r="AB89" s="35"/>
      <c r="AC89" s="35"/>
    </row>
    <row r="90" spans="1:29" s="17" customFormat="1" ht="14.4" x14ac:dyDescent="0.3">
      <c r="A90" s="523"/>
      <c r="B90" s="591" t="s">
        <v>540</v>
      </c>
      <c r="C90" s="93"/>
      <c r="D90" s="592" t="s">
        <v>11</v>
      </c>
      <c r="E90" s="93"/>
      <c r="F90" s="93"/>
      <c r="G90" s="300"/>
      <c r="H90" s="93"/>
      <c r="I90" s="93"/>
      <c r="J90" s="93"/>
      <c r="K90" s="93"/>
      <c r="L90" s="300"/>
      <c r="M90" s="300"/>
      <c r="N90" s="300"/>
      <c r="O90" s="593"/>
      <c r="P90" s="609" t="s">
        <v>12</v>
      </c>
      <c r="Q90" s="93" t="s">
        <v>12</v>
      </c>
      <c r="R90" s="459" t="s">
        <v>198</v>
      </c>
      <c r="S90" s="608">
        <v>110</v>
      </c>
      <c r="T90" s="608">
        <v>131</v>
      </c>
      <c r="U90" s="607">
        <v>143</v>
      </c>
      <c r="V90" s="411" t="s">
        <v>280</v>
      </c>
      <c r="W90" s="35"/>
      <c r="X90" s="35"/>
      <c r="Y90" s="35"/>
      <c r="Z90" s="35"/>
      <c r="AA90" s="35"/>
      <c r="AB90" s="35"/>
      <c r="AC90" s="35"/>
    </row>
    <row r="91" spans="1:29" s="17" customFormat="1" ht="13.2" customHeight="1" x14ac:dyDescent="0.3">
      <c r="A91" s="523"/>
      <c r="B91" s="40" t="s">
        <v>411</v>
      </c>
      <c r="C91" s="5"/>
      <c r="D91" s="3" t="s">
        <v>11</v>
      </c>
      <c r="E91" s="5"/>
      <c r="F91" s="5"/>
      <c r="G91" s="46"/>
      <c r="H91" s="5"/>
      <c r="I91" s="5"/>
      <c r="J91" s="5"/>
      <c r="K91" s="5"/>
      <c r="L91" s="46"/>
      <c r="M91" s="46"/>
      <c r="N91" s="46"/>
      <c r="O91" s="415"/>
      <c r="P91" s="485" t="s">
        <v>105</v>
      </c>
      <c r="Q91" s="7" t="s">
        <v>12</v>
      </c>
      <c r="R91" s="38" t="s">
        <v>198</v>
      </c>
      <c r="S91" s="100">
        <v>39</v>
      </c>
      <c r="T91" s="100">
        <v>48</v>
      </c>
      <c r="U91" s="100">
        <v>63</v>
      </c>
      <c r="V91" s="411"/>
      <c r="W91" s="35"/>
      <c r="X91" s="35"/>
      <c r="Y91" s="35"/>
      <c r="Z91" s="35"/>
      <c r="AA91" s="35"/>
      <c r="AB91" s="35"/>
      <c r="AC91" s="35"/>
    </row>
    <row r="92" spans="1:29" s="17" customFormat="1" ht="14.4" x14ac:dyDescent="0.3">
      <c r="A92" s="523"/>
      <c r="B92" s="91" t="s">
        <v>542</v>
      </c>
      <c r="C92" s="97"/>
      <c r="D92" s="96"/>
      <c r="E92" s="97"/>
      <c r="F92" s="97"/>
      <c r="G92" s="124"/>
      <c r="H92" s="97"/>
      <c r="I92" s="97"/>
      <c r="J92" s="97"/>
      <c r="K92" s="97"/>
      <c r="L92" s="124"/>
      <c r="M92" s="124"/>
      <c r="N92" s="124"/>
      <c r="O92" s="104"/>
      <c r="P92" s="486" t="s">
        <v>105</v>
      </c>
      <c r="Q92" s="98"/>
      <c r="R92" s="99" t="s">
        <v>15</v>
      </c>
      <c r="S92" s="106">
        <f>S91/S90*100</f>
        <v>35.454545454545453</v>
      </c>
      <c r="T92" s="106">
        <f>T91/T90*100</f>
        <v>36.641221374045799</v>
      </c>
      <c r="U92" s="106">
        <f>U91/U90*100</f>
        <v>44.05594405594406</v>
      </c>
      <c r="V92" s="411"/>
      <c r="W92" s="35"/>
      <c r="X92" s="35"/>
      <c r="Y92" s="35"/>
      <c r="Z92" s="35"/>
      <c r="AA92" s="35"/>
      <c r="AB92" s="35"/>
      <c r="AC92" s="35"/>
    </row>
    <row r="93" spans="1:29" s="17" customFormat="1" ht="14.4" x14ac:dyDescent="0.3">
      <c r="A93" s="523"/>
      <c r="B93" s="591" t="s">
        <v>159</v>
      </c>
      <c r="C93" s="93"/>
      <c r="D93" s="592" t="s">
        <v>11</v>
      </c>
      <c r="E93" s="93"/>
      <c r="F93" s="93"/>
      <c r="G93" s="455"/>
      <c r="H93" s="93"/>
      <c r="I93" s="93"/>
      <c r="J93" s="93"/>
      <c r="K93" s="93"/>
      <c r="L93" s="455"/>
      <c r="M93" s="455"/>
      <c r="N93" s="455"/>
      <c r="O93" s="593"/>
      <c r="P93" s="609" t="s">
        <v>12</v>
      </c>
      <c r="Q93" s="93" t="s">
        <v>12</v>
      </c>
      <c r="R93" s="459" t="s">
        <v>198</v>
      </c>
      <c r="S93" s="607">
        <v>13</v>
      </c>
      <c r="T93" s="607">
        <v>13</v>
      </c>
      <c r="U93" s="607">
        <v>13</v>
      </c>
      <c r="V93" s="411"/>
      <c r="W93" s="35"/>
      <c r="X93" s="35"/>
      <c r="Y93" s="35"/>
      <c r="Z93" s="35"/>
      <c r="AA93" s="35"/>
      <c r="AB93" s="35"/>
      <c r="AC93" s="35"/>
    </row>
    <row r="94" spans="1:29" s="17" customFormat="1" ht="14.4" x14ac:dyDescent="0.3">
      <c r="A94" s="523"/>
      <c r="B94" s="40" t="s">
        <v>546</v>
      </c>
      <c r="C94" s="5"/>
      <c r="D94" s="3" t="s">
        <v>11</v>
      </c>
      <c r="E94" s="5"/>
      <c r="F94" s="5"/>
      <c r="G94" s="44"/>
      <c r="H94" s="5"/>
      <c r="I94" s="5"/>
      <c r="J94" s="5"/>
      <c r="K94" s="5"/>
      <c r="L94" s="44"/>
      <c r="M94" s="44"/>
      <c r="N94" s="44"/>
      <c r="O94" s="415"/>
      <c r="P94" s="485" t="s">
        <v>105</v>
      </c>
      <c r="Q94" s="7" t="s">
        <v>12</v>
      </c>
      <c r="R94" s="38" t="s">
        <v>198</v>
      </c>
      <c r="S94" s="465">
        <v>5</v>
      </c>
      <c r="T94" s="465">
        <v>5</v>
      </c>
      <c r="U94" s="465">
        <v>5</v>
      </c>
      <c r="V94" s="411"/>
      <c r="W94" s="35"/>
      <c r="X94" s="35"/>
      <c r="Y94" s="35"/>
      <c r="Z94" s="35"/>
      <c r="AA94" s="35"/>
      <c r="AB94" s="35"/>
      <c r="AC94" s="35"/>
    </row>
    <row r="95" spans="1:29" s="17" customFormat="1" ht="14.4" x14ac:dyDescent="0.3">
      <c r="A95" s="523"/>
      <c r="B95" s="91" t="s">
        <v>547</v>
      </c>
      <c r="C95" s="97"/>
      <c r="D95" s="96"/>
      <c r="E95" s="97"/>
      <c r="F95" s="97"/>
      <c r="G95" s="124"/>
      <c r="H95" s="97"/>
      <c r="I95" s="97"/>
      <c r="J95" s="97"/>
      <c r="K95" s="97"/>
      <c r="L95" s="124"/>
      <c r="M95" s="124"/>
      <c r="N95" s="124"/>
      <c r="O95" s="104"/>
      <c r="P95" s="486" t="s">
        <v>105</v>
      </c>
      <c r="Q95" s="98"/>
      <c r="R95" s="99" t="s">
        <v>15</v>
      </c>
      <c r="S95" s="519">
        <f>S94/S93*100</f>
        <v>38.461538461538467</v>
      </c>
      <c r="T95" s="519">
        <f>T94/T93*100</f>
        <v>38.461538461538467</v>
      </c>
      <c r="U95" s="519">
        <f>U94/U93*100</f>
        <v>38.461538461538467</v>
      </c>
      <c r="W95" s="35"/>
      <c r="X95" s="35"/>
      <c r="Y95" s="35"/>
      <c r="Z95" s="35"/>
      <c r="AA95" s="35"/>
      <c r="AB95" s="35"/>
      <c r="AC95" s="35"/>
    </row>
    <row r="96" spans="1:29" s="17" customFormat="1" ht="27.6" x14ac:dyDescent="0.3">
      <c r="A96" s="523"/>
      <c r="B96" s="102" t="s">
        <v>160</v>
      </c>
      <c r="C96" s="92" t="s">
        <v>11</v>
      </c>
      <c r="D96" s="94"/>
      <c r="E96" s="94"/>
      <c r="F96" s="94"/>
      <c r="G96" s="94"/>
      <c r="H96" s="94"/>
      <c r="I96" s="94"/>
      <c r="J96" s="94"/>
      <c r="K96" s="94"/>
      <c r="L96" s="129"/>
      <c r="M96" s="129"/>
      <c r="N96" s="129"/>
      <c r="O96" s="102"/>
      <c r="P96" s="502" t="s">
        <v>105</v>
      </c>
      <c r="Q96" s="94" t="s">
        <v>12</v>
      </c>
      <c r="R96" s="103" t="s">
        <v>15</v>
      </c>
      <c r="S96" s="520">
        <v>54</v>
      </c>
      <c r="T96" s="520">
        <v>56</v>
      </c>
      <c r="U96" s="520">
        <v>51.724137931034484</v>
      </c>
      <c r="V96" s="438" t="s">
        <v>550</v>
      </c>
      <c r="W96" s="35"/>
      <c r="X96" s="35"/>
      <c r="Y96" s="35"/>
      <c r="Z96" s="35"/>
      <c r="AA96" s="35"/>
      <c r="AB96" s="35"/>
      <c r="AC96" s="35"/>
    </row>
    <row r="97" spans="1:29" s="17" customFormat="1" ht="14.4" x14ac:dyDescent="0.3">
      <c r="A97" s="523"/>
      <c r="B97" s="10" t="s">
        <v>412</v>
      </c>
      <c r="C97" s="5"/>
      <c r="D97" s="5"/>
      <c r="E97" s="5"/>
      <c r="F97" s="5"/>
      <c r="G97" s="5"/>
      <c r="H97" s="5"/>
      <c r="I97" s="5"/>
      <c r="J97" s="5"/>
      <c r="K97" s="44"/>
      <c r="L97" s="44"/>
      <c r="M97" s="44"/>
      <c r="N97" s="44"/>
      <c r="O97" s="3" t="s">
        <v>11</v>
      </c>
      <c r="P97" s="485" t="s">
        <v>105</v>
      </c>
      <c r="Q97" s="7" t="s">
        <v>12</v>
      </c>
      <c r="R97" s="38" t="s">
        <v>15</v>
      </c>
      <c r="S97" s="465">
        <v>81.81</v>
      </c>
      <c r="T97" s="465">
        <v>82.72</v>
      </c>
      <c r="U97" s="465">
        <v>83</v>
      </c>
      <c r="V97" s="411" t="s">
        <v>285</v>
      </c>
      <c r="W97" s="35"/>
      <c r="X97" s="35"/>
      <c r="Y97" s="35"/>
      <c r="Z97" s="35"/>
      <c r="AA97" s="35"/>
      <c r="AB97" s="35"/>
      <c r="AC97" s="35"/>
    </row>
    <row r="98" spans="1:29" s="17" customFormat="1" ht="14.4" x14ac:dyDescent="0.3">
      <c r="A98" s="523"/>
      <c r="B98" s="10" t="s">
        <v>413</v>
      </c>
      <c r="C98" s="5"/>
      <c r="D98" s="5"/>
      <c r="E98" s="5"/>
      <c r="F98" s="5"/>
      <c r="G98" s="5"/>
      <c r="H98" s="5"/>
      <c r="I98" s="5"/>
      <c r="J98" s="5"/>
      <c r="K98" s="44"/>
      <c r="L98" s="44"/>
      <c r="M98" s="44"/>
      <c r="N98" s="44"/>
      <c r="O98" s="3" t="s">
        <v>11</v>
      </c>
      <c r="P98" s="485" t="s">
        <v>105</v>
      </c>
      <c r="Q98" s="7" t="s">
        <v>12</v>
      </c>
      <c r="R98" s="38" t="s">
        <v>15</v>
      </c>
      <c r="S98" s="465">
        <v>18.190000000000001</v>
      </c>
      <c r="T98" s="465">
        <v>17.28</v>
      </c>
      <c r="U98" s="465">
        <v>17</v>
      </c>
      <c r="V98" s="411" t="s">
        <v>285</v>
      </c>
      <c r="W98" s="35"/>
      <c r="X98" s="35"/>
      <c r="Y98" s="35"/>
      <c r="Z98" s="35"/>
      <c r="AA98" s="35"/>
      <c r="AB98" s="35"/>
      <c r="AC98" s="35"/>
    </row>
    <row r="99" spans="1:29" s="17" customFormat="1" ht="14.4" x14ac:dyDescent="0.3">
      <c r="A99" s="523"/>
      <c r="B99" s="416" t="s">
        <v>163</v>
      </c>
      <c r="C99" s="5"/>
      <c r="D99" s="3" t="s">
        <v>11</v>
      </c>
      <c r="E99" s="5"/>
      <c r="F99" s="5"/>
      <c r="G99" s="44"/>
      <c r="H99" s="5"/>
      <c r="I99" s="5"/>
      <c r="J99" s="5"/>
      <c r="K99" s="5"/>
      <c r="L99" s="44"/>
      <c r="M99" s="44"/>
      <c r="N99" s="44"/>
      <c r="O99" s="415"/>
      <c r="P99" s="504" t="s">
        <v>12</v>
      </c>
      <c r="Q99" s="7" t="s">
        <v>12</v>
      </c>
      <c r="R99" s="38" t="s">
        <v>199</v>
      </c>
      <c r="S99" s="521">
        <v>1.45</v>
      </c>
      <c r="T99" s="521">
        <v>1.58</v>
      </c>
      <c r="U99" s="521">
        <v>1.84</v>
      </c>
      <c r="V99" s="411" t="s">
        <v>287</v>
      </c>
      <c r="W99" s="35"/>
      <c r="X99" s="35"/>
      <c r="Y99" s="35"/>
      <c r="Z99" s="35"/>
      <c r="AA99" s="35"/>
      <c r="AB99" s="35"/>
      <c r="AC99" s="35"/>
    </row>
    <row r="100" spans="1:29" s="17" customFormat="1" ht="14.4" x14ac:dyDescent="0.3">
      <c r="A100" s="523"/>
      <c r="B100" s="84" t="s">
        <v>164</v>
      </c>
      <c r="C100" s="97"/>
      <c r="D100" s="96" t="s">
        <v>11</v>
      </c>
      <c r="E100" s="97"/>
      <c r="F100" s="97"/>
      <c r="G100" s="124"/>
      <c r="H100" s="97"/>
      <c r="I100" s="97"/>
      <c r="J100" s="97"/>
      <c r="K100" s="97"/>
      <c r="L100" s="124"/>
      <c r="M100" s="124"/>
      <c r="N100" s="124"/>
      <c r="O100" s="104"/>
      <c r="P100" s="516" t="s">
        <v>12</v>
      </c>
      <c r="Q100" s="98" t="s">
        <v>12</v>
      </c>
      <c r="R100" s="99" t="s">
        <v>199</v>
      </c>
      <c r="S100" s="610">
        <v>1.97</v>
      </c>
      <c r="T100" s="610">
        <v>2.14</v>
      </c>
      <c r="U100" s="610">
        <v>2.35</v>
      </c>
      <c r="V100" s="411" t="s">
        <v>287</v>
      </c>
      <c r="W100" s="35"/>
      <c r="X100" s="35"/>
      <c r="Y100" s="35"/>
      <c r="Z100" s="35"/>
      <c r="AA100" s="35"/>
      <c r="AB100" s="35"/>
      <c r="AC100" s="35"/>
    </row>
    <row r="101" spans="1:29" s="17" customFormat="1" ht="14.4" x14ac:dyDescent="0.3">
      <c r="A101" s="523"/>
      <c r="B101" s="447" t="s">
        <v>417</v>
      </c>
      <c r="C101" s="3" t="s">
        <v>11</v>
      </c>
      <c r="D101" s="5"/>
      <c r="E101" s="5"/>
      <c r="F101" s="5"/>
      <c r="G101" s="5"/>
      <c r="H101" s="5"/>
      <c r="I101" s="5"/>
      <c r="J101" s="44"/>
      <c r="K101" s="5"/>
      <c r="L101" s="44"/>
      <c r="M101" s="44"/>
      <c r="N101" s="3" t="s">
        <v>11</v>
      </c>
      <c r="O101" s="415"/>
      <c r="P101" s="488" t="s">
        <v>105</v>
      </c>
      <c r="Q101" s="5" t="s">
        <v>12</v>
      </c>
      <c r="R101" s="463"/>
      <c r="S101" s="611"/>
      <c r="T101" s="463"/>
      <c r="U101" s="463"/>
      <c r="V101" s="411"/>
      <c r="W101" s="35"/>
      <c r="X101" s="35"/>
      <c r="Y101" s="35"/>
      <c r="Z101" s="35"/>
      <c r="AA101" s="35"/>
      <c r="AB101" s="35"/>
      <c r="AC101" s="35"/>
    </row>
    <row r="102" spans="1:29" s="17" customFormat="1" ht="14.4" x14ac:dyDescent="0.3">
      <c r="A102" s="523"/>
      <c r="B102" s="40" t="s">
        <v>151</v>
      </c>
      <c r="C102" s="3" t="s">
        <v>11</v>
      </c>
      <c r="D102" s="5"/>
      <c r="E102" s="5"/>
      <c r="F102" s="5"/>
      <c r="G102" s="5"/>
      <c r="H102" s="5"/>
      <c r="I102" s="5"/>
      <c r="J102" s="46"/>
      <c r="K102" s="5"/>
      <c r="L102" s="46"/>
      <c r="M102" s="46"/>
      <c r="N102" s="3" t="s">
        <v>11</v>
      </c>
      <c r="O102" s="415"/>
      <c r="P102" s="485" t="s">
        <v>105</v>
      </c>
      <c r="Q102" s="7" t="s">
        <v>12</v>
      </c>
      <c r="R102" s="38" t="s">
        <v>198</v>
      </c>
      <c r="S102" s="465">
        <v>4014</v>
      </c>
      <c r="T102" s="465">
        <v>4924</v>
      </c>
      <c r="U102" s="465">
        <v>5409</v>
      </c>
      <c r="V102" s="411"/>
      <c r="W102" s="35"/>
      <c r="X102" s="35"/>
      <c r="Y102" s="35"/>
      <c r="Z102" s="35"/>
      <c r="AA102" s="35"/>
      <c r="AB102" s="35"/>
      <c r="AC102" s="35"/>
    </row>
    <row r="103" spans="1:29" s="17" customFormat="1" ht="14.4" x14ac:dyDescent="0.3">
      <c r="A103" s="523"/>
      <c r="B103" s="40" t="s">
        <v>152</v>
      </c>
      <c r="C103" s="3" t="s">
        <v>11</v>
      </c>
      <c r="D103" s="5"/>
      <c r="E103" s="5"/>
      <c r="F103" s="5"/>
      <c r="G103" s="5"/>
      <c r="H103" s="5"/>
      <c r="I103" s="5"/>
      <c r="J103" s="46"/>
      <c r="K103" s="5"/>
      <c r="L103" s="46"/>
      <c r="M103" s="46"/>
      <c r="N103" s="3" t="s">
        <v>11</v>
      </c>
      <c r="O103" s="415"/>
      <c r="P103" s="485" t="s">
        <v>105</v>
      </c>
      <c r="Q103" s="7" t="s">
        <v>12</v>
      </c>
      <c r="R103" s="38" t="s">
        <v>198</v>
      </c>
      <c r="S103" s="465">
        <v>9832</v>
      </c>
      <c r="T103" s="465">
        <v>11028</v>
      </c>
      <c r="U103" s="650">
        <v>11219</v>
      </c>
      <c r="V103" s="411"/>
      <c r="W103" s="35"/>
      <c r="X103" s="35"/>
      <c r="Y103" s="35"/>
      <c r="Z103" s="35"/>
      <c r="AA103" s="35"/>
      <c r="AB103" s="35"/>
      <c r="AC103" s="35"/>
    </row>
    <row r="104" spans="1:29" s="17" customFormat="1" ht="14.4" x14ac:dyDescent="0.3">
      <c r="A104" s="523"/>
      <c r="B104" s="91" t="s">
        <v>153</v>
      </c>
      <c r="C104" s="96" t="s">
        <v>11</v>
      </c>
      <c r="D104" s="97"/>
      <c r="E104" s="97"/>
      <c r="F104" s="97"/>
      <c r="G104" s="97"/>
      <c r="H104" s="97"/>
      <c r="I104" s="97"/>
      <c r="J104" s="86"/>
      <c r="K104" s="97"/>
      <c r="L104" s="86"/>
      <c r="M104" s="86"/>
      <c r="N104" s="96" t="s">
        <v>11</v>
      </c>
      <c r="O104" s="104"/>
      <c r="P104" s="486" t="s">
        <v>105</v>
      </c>
      <c r="Q104" s="98" t="s">
        <v>12</v>
      </c>
      <c r="R104" s="99" t="s">
        <v>198</v>
      </c>
      <c r="S104" s="519">
        <v>952</v>
      </c>
      <c r="T104" s="519">
        <v>1019</v>
      </c>
      <c r="U104" s="519">
        <v>1031</v>
      </c>
      <c r="V104" s="438"/>
      <c r="W104" s="35"/>
      <c r="X104" s="35"/>
      <c r="Y104" s="35"/>
      <c r="Z104" s="35"/>
      <c r="AA104" s="35"/>
      <c r="AB104" s="35"/>
      <c r="AC104" s="35"/>
    </row>
    <row r="105" spans="1:29" s="35" customFormat="1" ht="22.8" customHeight="1" x14ac:dyDescent="0.3">
      <c r="A105" s="523"/>
      <c r="B105" s="415"/>
      <c r="C105" s="3"/>
      <c r="D105" s="5"/>
      <c r="E105" s="5"/>
      <c r="F105" s="5"/>
      <c r="G105" s="5"/>
      <c r="H105" s="5"/>
      <c r="I105" s="5"/>
      <c r="J105" s="46"/>
      <c r="K105" s="5"/>
      <c r="L105" s="46"/>
      <c r="M105" s="46"/>
      <c r="N105" s="3"/>
      <c r="O105" s="415"/>
      <c r="P105" s="485"/>
      <c r="Q105" s="7"/>
      <c r="R105" s="38"/>
      <c r="S105" s="101"/>
      <c r="T105" s="101"/>
      <c r="U105" s="101"/>
    </row>
    <row r="106" spans="1:29" s="17" customFormat="1" ht="14.4" x14ac:dyDescent="0.3">
      <c r="A106" s="523"/>
      <c r="B106" s="568" t="s">
        <v>183</v>
      </c>
      <c r="C106" s="568"/>
      <c r="D106" s="568"/>
      <c r="E106" s="568"/>
      <c r="F106" s="568"/>
      <c r="G106" s="568"/>
      <c r="H106" s="568"/>
      <c r="I106" s="568"/>
      <c r="J106" s="568"/>
      <c r="K106" s="568"/>
      <c r="L106" s="568"/>
      <c r="M106" s="568"/>
      <c r="N106" s="568"/>
      <c r="O106" s="568"/>
      <c r="P106" s="569"/>
      <c r="Q106" s="568"/>
      <c r="R106" s="524"/>
      <c r="S106" s="524"/>
      <c r="T106" s="524"/>
      <c r="U106" s="524"/>
      <c r="W106" s="35"/>
      <c r="X106" s="35"/>
      <c r="Y106" s="35"/>
      <c r="Z106" s="35"/>
      <c r="AA106" s="35"/>
      <c r="AB106" s="35"/>
      <c r="AC106" s="35"/>
    </row>
    <row r="107" spans="1:29" s="17" customFormat="1" ht="14.4" x14ac:dyDescent="0.3">
      <c r="A107" s="523"/>
      <c r="B107" s="78" t="s">
        <v>372</v>
      </c>
      <c r="C107" s="79"/>
      <c r="D107" s="80" t="s">
        <v>11</v>
      </c>
      <c r="E107" s="79"/>
      <c r="F107" s="79"/>
      <c r="G107" s="45"/>
      <c r="H107" s="45"/>
      <c r="I107" s="79"/>
      <c r="J107" s="45"/>
      <c r="K107" s="79"/>
      <c r="L107" s="80" t="s">
        <v>11</v>
      </c>
      <c r="M107" s="45"/>
      <c r="N107" s="80" t="s">
        <v>11</v>
      </c>
      <c r="O107" s="81"/>
      <c r="P107" s="498" t="s">
        <v>93</v>
      </c>
      <c r="Q107" s="82" t="s">
        <v>12</v>
      </c>
      <c r="R107" s="545" t="s">
        <v>15</v>
      </c>
      <c r="S107" s="612">
        <v>58.52</v>
      </c>
      <c r="T107" s="83">
        <v>66.06</v>
      </c>
      <c r="U107" s="613">
        <v>68.776727628202138</v>
      </c>
      <c r="V107" s="411"/>
      <c r="W107" s="35"/>
      <c r="X107" s="35"/>
      <c r="Y107" s="35"/>
      <c r="Z107" s="35"/>
      <c r="AA107" s="35"/>
      <c r="AB107" s="35"/>
      <c r="AC107" s="35"/>
    </row>
    <row r="108" spans="1:29" s="17" customFormat="1" ht="15" customHeight="1" x14ac:dyDescent="0.3">
      <c r="A108" s="523"/>
      <c r="B108" s="416" t="s">
        <v>373</v>
      </c>
      <c r="C108" s="3" t="s">
        <v>11</v>
      </c>
      <c r="D108" s="5"/>
      <c r="E108" s="3" t="s">
        <v>11</v>
      </c>
      <c r="F108" s="44"/>
      <c r="G108" s="5"/>
      <c r="H108" s="5"/>
      <c r="I108" s="44"/>
      <c r="J108" s="5"/>
      <c r="K108" s="3" t="s">
        <v>11</v>
      </c>
      <c r="L108" s="44"/>
      <c r="M108" s="3" t="s">
        <v>11</v>
      </c>
      <c r="N108" s="44"/>
      <c r="O108" s="415"/>
      <c r="P108" s="485" t="s">
        <v>93</v>
      </c>
      <c r="Q108" s="7" t="s">
        <v>95</v>
      </c>
      <c r="R108" s="31" t="s">
        <v>15</v>
      </c>
      <c r="S108" s="11">
        <v>99.5</v>
      </c>
      <c r="T108" s="11">
        <v>99.6</v>
      </c>
      <c r="U108" s="8">
        <v>99.7</v>
      </c>
      <c r="V108" s="438" t="s">
        <v>292</v>
      </c>
      <c r="W108" s="35"/>
      <c r="X108" s="35"/>
      <c r="Y108" s="35"/>
      <c r="Z108" s="35"/>
      <c r="AA108" s="35"/>
      <c r="AB108" s="35"/>
      <c r="AC108" s="35"/>
    </row>
    <row r="109" spans="1:29" s="17" customFormat="1" ht="13.05" customHeight="1" x14ac:dyDescent="0.3">
      <c r="A109" s="523"/>
      <c r="B109" s="84" t="s">
        <v>376</v>
      </c>
      <c r="C109" s="97"/>
      <c r="D109" s="97"/>
      <c r="E109" s="96" t="s">
        <v>11</v>
      </c>
      <c r="F109" s="124"/>
      <c r="G109" s="97"/>
      <c r="H109" s="97"/>
      <c r="I109" s="97"/>
      <c r="J109" s="97"/>
      <c r="K109" s="96" t="s">
        <v>11</v>
      </c>
      <c r="L109" s="124"/>
      <c r="M109" s="124"/>
      <c r="N109" s="124"/>
      <c r="O109" s="104"/>
      <c r="P109" s="486" t="s">
        <v>93</v>
      </c>
      <c r="Q109" s="98" t="s">
        <v>96</v>
      </c>
      <c r="R109" s="90" t="s">
        <v>15</v>
      </c>
      <c r="S109" s="127">
        <v>0.5</v>
      </c>
      <c r="T109" s="127">
        <v>0.4</v>
      </c>
      <c r="U109" s="142">
        <v>0.3</v>
      </c>
      <c r="V109" s="438" t="s">
        <v>293</v>
      </c>
      <c r="W109" s="35"/>
      <c r="X109" s="35"/>
      <c r="Y109" s="35"/>
      <c r="Z109" s="35"/>
      <c r="AA109" s="35"/>
      <c r="AB109" s="35"/>
      <c r="AC109" s="35"/>
    </row>
    <row r="110" spans="1:29" s="17" customFormat="1" ht="14.4" x14ac:dyDescent="0.3">
      <c r="A110" s="523"/>
      <c r="B110" s="591" t="s">
        <v>150</v>
      </c>
      <c r="C110" s="79"/>
      <c r="D110" s="80" t="s">
        <v>11</v>
      </c>
      <c r="E110" s="79"/>
      <c r="F110" s="79"/>
      <c r="G110" s="45"/>
      <c r="H110" s="79"/>
      <c r="I110" s="79"/>
      <c r="J110" s="79"/>
      <c r="K110" s="79"/>
      <c r="L110" s="45"/>
      <c r="M110" s="45"/>
      <c r="N110" s="45"/>
      <c r="O110" s="81"/>
      <c r="P110" s="603" t="s">
        <v>93</v>
      </c>
      <c r="Q110" s="79" t="s">
        <v>12</v>
      </c>
      <c r="R110" s="604" t="s">
        <v>198</v>
      </c>
      <c r="S110" s="614">
        <v>13767</v>
      </c>
      <c r="T110" s="614">
        <v>12379</v>
      </c>
      <c r="U110" s="608">
        <v>12743</v>
      </c>
      <c r="V110" s="411"/>
      <c r="W110" s="35"/>
      <c r="X110" s="35"/>
      <c r="Y110" s="35"/>
      <c r="Z110" s="35"/>
      <c r="AA110" s="35"/>
      <c r="AB110" s="35"/>
      <c r="AC110" s="35"/>
    </row>
    <row r="111" spans="1:29" s="17" customFormat="1" ht="14.4" x14ac:dyDescent="0.3">
      <c r="A111" s="523"/>
      <c r="B111" s="445" t="s">
        <v>414</v>
      </c>
      <c r="C111" s="68"/>
      <c r="D111" s="68"/>
      <c r="E111" s="68"/>
      <c r="F111" s="68"/>
      <c r="G111" s="30"/>
      <c r="H111" s="68"/>
      <c r="I111" s="68"/>
      <c r="J111" s="68"/>
      <c r="K111" s="68"/>
      <c r="L111" s="46"/>
      <c r="M111" s="46"/>
      <c r="N111" s="46"/>
      <c r="O111" s="36"/>
      <c r="P111" s="499"/>
      <c r="Q111" s="69"/>
      <c r="R111" s="13"/>
      <c r="S111" s="126"/>
      <c r="T111" s="126"/>
      <c r="U111" s="100"/>
      <c r="V111" s="411"/>
      <c r="W111" s="35"/>
      <c r="X111" s="35"/>
      <c r="Y111" s="35"/>
      <c r="Z111" s="35"/>
      <c r="AA111" s="35"/>
      <c r="AB111" s="35"/>
      <c r="AC111" s="35"/>
    </row>
    <row r="112" spans="1:29" s="17" customFormat="1" ht="14.4" x14ac:dyDescent="0.3">
      <c r="A112" s="523"/>
      <c r="B112" s="448" t="s">
        <v>415</v>
      </c>
      <c r="C112" s="68"/>
      <c r="D112" s="30" t="s">
        <v>11</v>
      </c>
      <c r="E112" s="68"/>
      <c r="F112" s="68"/>
      <c r="G112" s="46"/>
      <c r="H112" s="68"/>
      <c r="I112" s="68"/>
      <c r="J112" s="46"/>
      <c r="K112" s="68"/>
      <c r="L112" s="46"/>
      <c r="M112" s="46"/>
      <c r="N112" s="30" t="s">
        <v>11</v>
      </c>
      <c r="O112" s="36"/>
      <c r="P112" s="499" t="s">
        <v>93</v>
      </c>
      <c r="Q112" s="69" t="s">
        <v>12</v>
      </c>
      <c r="R112" s="13" t="s">
        <v>198</v>
      </c>
      <c r="S112" s="126">
        <v>11473</v>
      </c>
      <c r="T112" s="126">
        <v>10422</v>
      </c>
      <c r="U112" s="100">
        <v>10711</v>
      </c>
      <c r="V112" s="411"/>
      <c r="W112" s="35"/>
      <c r="X112" s="35"/>
      <c r="Y112" s="35"/>
      <c r="Z112" s="35"/>
      <c r="AA112" s="35"/>
      <c r="AB112" s="35"/>
      <c r="AC112" s="35"/>
    </row>
    <row r="113" spans="1:29" s="17" customFormat="1" ht="14.4" x14ac:dyDescent="0.3">
      <c r="A113" s="523"/>
      <c r="B113" s="448" t="s">
        <v>416</v>
      </c>
      <c r="C113" s="68"/>
      <c r="D113" s="30" t="s">
        <v>11</v>
      </c>
      <c r="E113" s="68"/>
      <c r="F113" s="68"/>
      <c r="G113" s="46"/>
      <c r="H113" s="68"/>
      <c r="I113" s="68"/>
      <c r="J113" s="68"/>
      <c r="K113" s="68"/>
      <c r="L113" s="46"/>
      <c r="M113" s="46"/>
      <c r="N113" s="46"/>
      <c r="O113" s="36"/>
      <c r="P113" s="499" t="s">
        <v>93</v>
      </c>
      <c r="Q113" s="69" t="s">
        <v>12</v>
      </c>
      <c r="R113" s="13" t="s">
        <v>198</v>
      </c>
      <c r="S113" s="126">
        <v>2294</v>
      </c>
      <c r="T113" s="126">
        <v>1957</v>
      </c>
      <c r="U113" s="100">
        <v>2032</v>
      </c>
      <c r="V113" s="411"/>
      <c r="W113" s="35"/>
      <c r="X113" s="35"/>
      <c r="Y113" s="35"/>
      <c r="Z113" s="35"/>
      <c r="AA113" s="35"/>
      <c r="AB113" s="35"/>
      <c r="AC113" s="35"/>
    </row>
    <row r="114" spans="1:29" s="17" customFormat="1" ht="14.4" x14ac:dyDescent="0.3">
      <c r="A114" s="523"/>
      <c r="B114" s="445" t="s">
        <v>297</v>
      </c>
      <c r="C114" s="5"/>
      <c r="D114" s="5"/>
      <c r="E114" s="5"/>
      <c r="F114" s="5"/>
      <c r="G114" s="3"/>
      <c r="H114" s="5"/>
      <c r="I114" s="5"/>
      <c r="J114" s="5"/>
      <c r="K114" s="5"/>
      <c r="L114" s="3"/>
      <c r="M114" s="3"/>
      <c r="N114" s="44"/>
      <c r="O114" s="415"/>
      <c r="P114" s="501"/>
      <c r="Q114" s="279"/>
      <c r="R114" s="100"/>
      <c r="S114" s="100"/>
      <c r="T114" s="38"/>
      <c r="U114" s="38"/>
      <c r="V114" s="411"/>
      <c r="W114" s="35"/>
      <c r="X114" s="35"/>
      <c r="Y114" s="35"/>
      <c r="Z114" s="35"/>
      <c r="AA114" s="35"/>
      <c r="AB114" s="35"/>
      <c r="AC114" s="35"/>
    </row>
    <row r="115" spans="1:29" s="17" customFormat="1" ht="14.4" x14ac:dyDescent="0.3">
      <c r="A115" s="523"/>
      <c r="B115" s="448" t="s">
        <v>151</v>
      </c>
      <c r="C115" s="5"/>
      <c r="D115" s="5"/>
      <c r="E115" s="5"/>
      <c r="F115" s="5"/>
      <c r="G115" s="5"/>
      <c r="H115" s="5"/>
      <c r="I115" s="5"/>
      <c r="J115" s="46"/>
      <c r="K115" s="5"/>
      <c r="L115" s="46"/>
      <c r="M115" s="46"/>
      <c r="N115" s="3" t="s">
        <v>11</v>
      </c>
      <c r="O115" s="415"/>
      <c r="P115" s="485" t="s">
        <v>93</v>
      </c>
      <c r="Q115" s="7" t="s">
        <v>12</v>
      </c>
      <c r="R115" s="38" t="s">
        <v>198</v>
      </c>
      <c r="S115" s="100">
        <v>4874</v>
      </c>
      <c r="T115" s="100">
        <v>4922</v>
      </c>
      <c r="U115" s="100">
        <v>5476</v>
      </c>
      <c r="V115" s="411"/>
      <c r="W115" s="35"/>
      <c r="X115" s="35"/>
      <c r="Y115" s="35"/>
      <c r="Z115" s="35"/>
      <c r="AA115" s="35"/>
      <c r="AB115" s="35"/>
      <c r="AC115" s="35"/>
    </row>
    <row r="116" spans="1:29" s="17" customFormat="1" ht="14.4" x14ac:dyDescent="0.3">
      <c r="A116" s="523"/>
      <c r="B116" s="448" t="s">
        <v>152</v>
      </c>
      <c r="C116" s="5"/>
      <c r="D116" s="5"/>
      <c r="E116" s="5"/>
      <c r="F116" s="5"/>
      <c r="G116" s="5"/>
      <c r="H116" s="5"/>
      <c r="I116" s="5"/>
      <c r="J116" s="46"/>
      <c r="K116" s="5"/>
      <c r="L116" s="46"/>
      <c r="M116" s="46"/>
      <c r="N116" s="3" t="s">
        <v>11</v>
      </c>
      <c r="O116" s="415"/>
      <c r="P116" s="485" t="s">
        <v>93</v>
      </c>
      <c r="Q116" s="7" t="s">
        <v>12</v>
      </c>
      <c r="R116" s="38" t="s">
        <v>198</v>
      </c>
      <c r="S116" s="100">
        <v>8116</v>
      </c>
      <c r="T116" s="100">
        <v>6910</v>
      </c>
      <c r="U116" s="100">
        <v>6741</v>
      </c>
      <c r="V116" s="411"/>
      <c r="W116" s="35"/>
      <c r="X116" s="35"/>
      <c r="Y116" s="35"/>
      <c r="Z116" s="35"/>
      <c r="AA116" s="35"/>
      <c r="AB116" s="35"/>
      <c r="AC116" s="35"/>
    </row>
    <row r="117" spans="1:29" s="35" customFormat="1" ht="14.4" x14ac:dyDescent="0.3">
      <c r="A117" s="523"/>
      <c r="B117" s="105" t="s">
        <v>153</v>
      </c>
      <c r="C117" s="97"/>
      <c r="D117" s="97"/>
      <c r="E117" s="97"/>
      <c r="F117" s="97"/>
      <c r="G117" s="97"/>
      <c r="H117" s="97"/>
      <c r="I117" s="97"/>
      <c r="J117" s="86"/>
      <c r="K117" s="97"/>
      <c r="L117" s="86"/>
      <c r="M117" s="86"/>
      <c r="N117" s="96" t="s">
        <v>11</v>
      </c>
      <c r="O117" s="104"/>
      <c r="P117" s="486" t="s">
        <v>93</v>
      </c>
      <c r="Q117" s="98" t="s">
        <v>12</v>
      </c>
      <c r="R117" s="99" t="s">
        <v>198</v>
      </c>
      <c r="S117" s="106">
        <v>777</v>
      </c>
      <c r="T117" s="106">
        <v>547</v>
      </c>
      <c r="U117" s="106">
        <v>526</v>
      </c>
    </row>
    <row r="118" spans="1:29" s="35" customFormat="1" ht="14.4" x14ac:dyDescent="0.3">
      <c r="A118" s="523"/>
      <c r="B118" s="415"/>
      <c r="C118" s="3"/>
      <c r="D118" s="5"/>
      <c r="E118" s="5"/>
      <c r="F118" s="5"/>
      <c r="G118" s="5"/>
      <c r="H118" s="5"/>
      <c r="I118" s="5"/>
      <c r="J118" s="44"/>
      <c r="K118" s="5"/>
      <c r="L118" s="44"/>
      <c r="M118" s="44"/>
      <c r="N118" s="3"/>
      <c r="O118" s="415"/>
      <c r="P118" s="485"/>
      <c r="Q118" s="7"/>
      <c r="R118" s="38"/>
      <c r="S118" s="101"/>
      <c r="T118" s="101"/>
      <c r="U118" s="101"/>
    </row>
    <row r="119" spans="1:29" s="35" customFormat="1" ht="14.4" x14ac:dyDescent="0.3">
      <c r="A119" s="523"/>
      <c r="B119" s="568" t="s">
        <v>184</v>
      </c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9"/>
      <c r="Q119" s="568"/>
      <c r="R119" s="524"/>
      <c r="S119" s="524"/>
      <c r="T119" s="524"/>
      <c r="U119" s="524"/>
      <c r="V119" s="411"/>
    </row>
    <row r="120" spans="1:29" s="17" customFormat="1" ht="14.4" x14ac:dyDescent="0.3">
      <c r="A120" s="523"/>
      <c r="B120" s="447" t="s">
        <v>466</v>
      </c>
      <c r="C120" s="586" t="s">
        <v>11</v>
      </c>
      <c r="D120" s="5"/>
      <c r="E120" s="5"/>
      <c r="F120" s="5"/>
      <c r="G120" s="5"/>
      <c r="H120" s="5"/>
      <c r="I120" s="457"/>
      <c r="J120" s="5"/>
      <c r="K120" s="5"/>
      <c r="L120" s="457"/>
      <c r="M120" s="586" t="s">
        <v>11</v>
      </c>
      <c r="N120" s="457"/>
      <c r="O120" s="446"/>
      <c r="P120" s="652" t="s">
        <v>89</v>
      </c>
      <c r="Q120" s="5" t="s">
        <v>12</v>
      </c>
      <c r="R120" s="653" t="s">
        <v>203</v>
      </c>
      <c r="S120" s="654">
        <v>24.231305879165539</v>
      </c>
      <c r="T120" s="654">
        <v>24.511691072272082</v>
      </c>
      <c r="U120" s="654">
        <v>51.492485680258604</v>
      </c>
      <c r="V120" s="438" t="s">
        <v>403</v>
      </c>
      <c r="W120" s="35"/>
      <c r="X120" s="35"/>
      <c r="Y120" s="35"/>
      <c r="Z120" s="35"/>
      <c r="AA120" s="35"/>
      <c r="AB120" s="35"/>
      <c r="AC120" s="35"/>
    </row>
    <row r="121" spans="1:29" s="47" customFormat="1" ht="14.4" x14ac:dyDescent="0.3">
      <c r="A121" s="532"/>
      <c r="B121" s="417" t="s">
        <v>467</v>
      </c>
      <c r="C121" s="3"/>
      <c r="D121" s="5"/>
      <c r="E121" s="5"/>
      <c r="F121" s="5"/>
      <c r="G121" s="5"/>
      <c r="H121" s="5"/>
      <c r="I121" s="44"/>
      <c r="J121" s="5"/>
      <c r="K121" s="5"/>
      <c r="L121" s="44"/>
      <c r="M121" s="3"/>
      <c r="N121" s="44"/>
      <c r="O121" s="415"/>
      <c r="P121" s="504" t="s">
        <v>89</v>
      </c>
      <c r="Q121" s="7" t="s">
        <v>12</v>
      </c>
      <c r="R121" s="9" t="s">
        <v>203</v>
      </c>
      <c r="S121" s="465">
        <v>25.860755636806825</v>
      </c>
      <c r="T121" s="465">
        <v>27.050436404823774</v>
      </c>
      <c r="U121" s="465">
        <v>58.05</v>
      </c>
      <c r="V121" s="71"/>
    </row>
    <row r="122" spans="1:29" s="47" customFormat="1" ht="14.4" x14ac:dyDescent="0.3">
      <c r="A122" s="532"/>
      <c r="B122" s="417" t="s">
        <v>468</v>
      </c>
      <c r="C122" s="3"/>
      <c r="D122" s="5"/>
      <c r="E122" s="5"/>
      <c r="F122" s="5"/>
      <c r="G122" s="5"/>
      <c r="H122" s="5"/>
      <c r="I122" s="44"/>
      <c r="J122" s="5"/>
      <c r="K122" s="5"/>
      <c r="L122" s="44"/>
      <c r="M122" s="3"/>
      <c r="N122" s="44"/>
      <c r="O122" s="415"/>
      <c r="P122" s="504" t="s">
        <v>89</v>
      </c>
      <c r="Q122" s="7" t="s">
        <v>12</v>
      </c>
      <c r="R122" s="9" t="s">
        <v>203</v>
      </c>
      <c r="S122" s="465">
        <v>17.897142857142857</v>
      </c>
      <c r="T122" s="465">
        <v>7.4293405114401079</v>
      </c>
      <c r="U122" s="465">
        <v>8.4499999999999993</v>
      </c>
      <c r="V122" s="71"/>
    </row>
    <row r="123" spans="1:29" s="47" customFormat="1" ht="14.4" x14ac:dyDescent="0.3">
      <c r="A123" s="532"/>
      <c r="B123" s="417" t="s">
        <v>469</v>
      </c>
      <c r="C123" s="3"/>
      <c r="D123" s="5"/>
      <c r="E123" s="5"/>
      <c r="F123" s="5"/>
      <c r="G123" s="5"/>
      <c r="H123" s="5"/>
      <c r="I123" s="44"/>
      <c r="J123" s="5"/>
      <c r="K123" s="5"/>
      <c r="L123" s="44"/>
      <c r="M123" s="3"/>
      <c r="N123" s="44"/>
      <c r="O123" s="415"/>
      <c r="P123" s="504" t="s">
        <v>89</v>
      </c>
      <c r="Q123" s="7" t="s">
        <v>12</v>
      </c>
      <c r="R123" s="9" t="s">
        <v>203</v>
      </c>
      <c r="S123" s="465">
        <v>6.1143162393162394</v>
      </c>
      <c r="T123" s="465">
        <v>3.0489864864864864</v>
      </c>
      <c r="U123" s="465">
        <v>5.5</v>
      </c>
      <c r="V123" s="71"/>
    </row>
    <row r="124" spans="1:29" s="17" customFormat="1" ht="27.6" x14ac:dyDescent="0.3">
      <c r="B124" s="78" t="s">
        <v>418</v>
      </c>
      <c r="C124" s="93"/>
      <c r="D124" s="92" t="s">
        <v>11</v>
      </c>
      <c r="E124" s="93"/>
      <c r="F124" s="93"/>
      <c r="G124" s="129"/>
      <c r="H124" s="93"/>
      <c r="I124" s="93"/>
      <c r="J124" s="93"/>
      <c r="K124" s="93"/>
      <c r="L124" s="129"/>
      <c r="M124" s="129"/>
      <c r="N124" s="129"/>
      <c r="O124" s="102"/>
      <c r="P124" s="502" t="s">
        <v>89</v>
      </c>
      <c r="Q124" s="94" t="s">
        <v>12</v>
      </c>
      <c r="R124" s="103" t="s">
        <v>15</v>
      </c>
      <c r="S124" s="520">
        <v>100</v>
      </c>
      <c r="T124" s="520">
        <v>100</v>
      </c>
      <c r="U124" s="520">
        <v>100</v>
      </c>
      <c r="V124" s="438" t="s">
        <v>419</v>
      </c>
      <c r="W124" s="35"/>
      <c r="X124" s="35"/>
      <c r="Y124" s="35"/>
      <c r="Z124" s="35"/>
      <c r="AA124" s="35"/>
      <c r="AB124" s="35"/>
      <c r="AC124" s="35"/>
    </row>
    <row r="125" spans="1:29" s="17" customFormat="1" ht="27.6" x14ac:dyDescent="0.3">
      <c r="B125" s="84" t="s">
        <v>393</v>
      </c>
      <c r="C125" s="97"/>
      <c r="D125" s="96"/>
      <c r="E125" s="97"/>
      <c r="F125" s="97"/>
      <c r="G125" s="124"/>
      <c r="H125" s="97"/>
      <c r="I125" s="97"/>
      <c r="J125" s="97"/>
      <c r="K125" s="97"/>
      <c r="L125" s="124"/>
      <c r="M125" s="124"/>
      <c r="N125" s="124"/>
      <c r="O125" s="104"/>
      <c r="P125" s="486" t="s">
        <v>12</v>
      </c>
      <c r="Q125" s="98"/>
      <c r="R125" s="99" t="s">
        <v>15</v>
      </c>
      <c r="S125" s="519">
        <v>100</v>
      </c>
      <c r="T125" s="519">
        <v>100</v>
      </c>
      <c r="U125" s="519">
        <v>100</v>
      </c>
      <c r="V125" s="411"/>
      <c r="W125" s="35"/>
      <c r="X125" s="35"/>
      <c r="Y125" s="35"/>
      <c r="Z125" s="35"/>
      <c r="AA125" s="35"/>
      <c r="AB125" s="35"/>
      <c r="AC125" s="35"/>
    </row>
    <row r="126" spans="1:29" s="17" customFormat="1" ht="14.4" x14ac:dyDescent="0.3">
      <c r="A126" s="523"/>
      <c r="B126" s="70"/>
      <c r="C126" s="68"/>
      <c r="D126" s="56"/>
      <c r="E126" s="30"/>
      <c r="F126" s="30"/>
      <c r="G126" s="68"/>
      <c r="H126" s="68"/>
      <c r="I126" s="68"/>
      <c r="J126" s="68"/>
      <c r="K126" s="68"/>
      <c r="L126" s="56"/>
      <c r="M126" s="56"/>
      <c r="N126" s="56"/>
      <c r="O126" s="36"/>
      <c r="P126" s="505"/>
      <c r="Q126" s="29"/>
      <c r="R126" s="31"/>
      <c r="S126" s="355"/>
      <c r="T126" s="355"/>
      <c r="U126" s="355"/>
      <c r="V126" s="438"/>
      <c r="W126" s="35"/>
      <c r="X126" s="35"/>
      <c r="Y126" s="35"/>
      <c r="Z126" s="35"/>
      <c r="AA126" s="35"/>
      <c r="AB126" s="35"/>
      <c r="AC126" s="35"/>
    </row>
    <row r="127" spans="1:29" s="17" customFormat="1" ht="13.8" x14ac:dyDescent="0.3">
      <c r="A127" s="555"/>
      <c r="B127" s="568" t="s">
        <v>444</v>
      </c>
      <c r="C127" s="615"/>
      <c r="D127" s="615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  <c r="P127" s="616"/>
      <c r="Q127" s="615"/>
      <c r="R127" s="617"/>
      <c r="S127" s="617"/>
      <c r="T127" s="617"/>
      <c r="U127" s="617"/>
      <c r="V127" s="438"/>
      <c r="W127" s="35"/>
      <c r="X127" s="35"/>
      <c r="Y127" s="35"/>
      <c r="Z127" s="35"/>
      <c r="AA127" s="35"/>
      <c r="AB127" s="35"/>
      <c r="AC127" s="35"/>
    </row>
    <row r="128" spans="1:29" s="17" customFormat="1" ht="27.6" x14ac:dyDescent="0.3">
      <c r="A128" s="535"/>
      <c r="B128" s="542" t="s">
        <v>445</v>
      </c>
      <c r="C128" s="80" t="s">
        <v>11</v>
      </c>
      <c r="D128" s="80" t="s">
        <v>11</v>
      </c>
      <c r="E128" s="80"/>
      <c r="F128" s="80"/>
      <c r="G128" s="79"/>
      <c r="H128" s="79"/>
      <c r="I128" s="79"/>
      <c r="J128" s="79"/>
      <c r="K128" s="79"/>
      <c r="L128" s="82" t="s">
        <v>11</v>
      </c>
      <c r="M128" s="116"/>
      <c r="N128" s="116"/>
      <c r="O128" s="81"/>
      <c r="P128" s="543" t="s">
        <v>112</v>
      </c>
      <c r="Q128" s="544"/>
      <c r="R128" s="545" t="s">
        <v>442</v>
      </c>
      <c r="S128" s="546">
        <v>0.93</v>
      </c>
      <c r="T128" s="546">
        <v>0.85</v>
      </c>
      <c r="U128" s="546">
        <v>0.99</v>
      </c>
      <c r="V128" s="438"/>
      <c r="W128" s="35"/>
      <c r="X128" s="35"/>
      <c r="Y128" s="35"/>
      <c r="Z128" s="35"/>
      <c r="AA128" s="35"/>
      <c r="AB128" s="35"/>
      <c r="AC128" s="35"/>
    </row>
    <row r="129" spans="1:29" s="17" customFormat="1" ht="13.8" x14ac:dyDescent="0.3">
      <c r="A129" s="535"/>
      <c r="B129" s="70" t="s">
        <v>447</v>
      </c>
      <c r="C129" s="3" t="s">
        <v>11</v>
      </c>
      <c r="D129" s="3" t="s">
        <v>11</v>
      </c>
      <c r="E129" s="30"/>
      <c r="F129" s="30"/>
      <c r="G129" s="68"/>
      <c r="H129" s="68"/>
      <c r="I129" s="68"/>
      <c r="J129" s="68"/>
      <c r="K129" s="68"/>
      <c r="L129" s="3" t="s">
        <v>11</v>
      </c>
      <c r="M129" s="56"/>
      <c r="N129" s="56"/>
      <c r="O129" s="36"/>
      <c r="P129" s="505" t="s">
        <v>112</v>
      </c>
      <c r="Q129" s="29"/>
      <c r="R129" s="31" t="s">
        <v>442</v>
      </c>
      <c r="S129" s="526">
        <v>1.43</v>
      </c>
      <c r="T129" s="526">
        <v>1.21</v>
      </c>
      <c r="U129" s="526">
        <v>1.27</v>
      </c>
      <c r="V129" s="438"/>
      <c r="W129" s="35"/>
      <c r="X129" s="35"/>
      <c r="Y129" s="35"/>
      <c r="Z129" s="35"/>
      <c r="AA129" s="35"/>
      <c r="AB129" s="35"/>
      <c r="AC129" s="35"/>
    </row>
    <row r="130" spans="1:29" s="17" customFormat="1" ht="13.8" x14ac:dyDescent="0.3">
      <c r="A130" s="535"/>
      <c r="B130" s="618" t="s">
        <v>446</v>
      </c>
      <c r="C130" s="96" t="s">
        <v>11</v>
      </c>
      <c r="D130" s="96" t="s">
        <v>11</v>
      </c>
      <c r="E130" s="87"/>
      <c r="F130" s="87"/>
      <c r="G130" s="85"/>
      <c r="H130" s="85"/>
      <c r="I130" s="85"/>
      <c r="J130" s="85"/>
      <c r="K130" s="85"/>
      <c r="L130" s="96" t="s">
        <v>11</v>
      </c>
      <c r="M130" s="96" t="s">
        <v>11</v>
      </c>
      <c r="N130" s="120"/>
      <c r="O130" s="88"/>
      <c r="P130" s="549" t="s">
        <v>112</v>
      </c>
      <c r="Q130" s="118"/>
      <c r="R130" s="550" t="s">
        <v>442</v>
      </c>
      <c r="S130" s="551">
        <v>0.79</v>
      </c>
      <c r="T130" s="551">
        <v>0.83</v>
      </c>
      <c r="U130" s="551">
        <v>0.82</v>
      </c>
      <c r="V130" s="438"/>
      <c r="W130" s="35"/>
      <c r="X130" s="35"/>
      <c r="Y130" s="35"/>
      <c r="Z130" s="35"/>
      <c r="AA130" s="35"/>
      <c r="AB130" s="35"/>
      <c r="AC130" s="35"/>
    </row>
    <row r="131" spans="1:29" s="17" customFormat="1" ht="13.8" x14ac:dyDescent="0.3">
      <c r="B131" s="70"/>
      <c r="C131" s="68"/>
      <c r="D131" s="56"/>
      <c r="E131" s="30"/>
      <c r="F131" s="30"/>
      <c r="G131" s="68"/>
      <c r="H131" s="68"/>
      <c r="I131" s="68"/>
      <c r="J131" s="68"/>
      <c r="K131" s="68"/>
      <c r="L131" s="56"/>
      <c r="M131" s="56"/>
      <c r="N131" s="56"/>
      <c r="O131" s="36"/>
      <c r="P131" s="505"/>
      <c r="Q131" s="29"/>
      <c r="R131" s="31"/>
      <c r="S131" s="355"/>
      <c r="T131" s="355"/>
      <c r="U131" s="355"/>
      <c r="V131" s="438"/>
      <c r="W131" s="172"/>
      <c r="X131" s="35"/>
      <c r="Y131" s="35"/>
      <c r="Z131" s="35"/>
      <c r="AA131" s="35"/>
      <c r="AB131" s="35"/>
      <c r="AC131" s="35"/>
    </row>
    <row r="132" spans="1:29" s="17" customFormat="1" ht="13.8" x14ac:dyDescent="0.3">
      <c r="B132" s="1" t="s">
        <v>185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506"/>
      <c r="Q132" s="2"/>
      <c r="R132" s="43"/>
      <c r="S132" s="43"/>
      <c r="T132" s="43"/>
      <c r="U132" s="43"/>
      <c r="V132" s="438"/>
      <c r="W132" s="35"/>
      <c r="X132" s="35"/>
      <c r="Y132" s="35"/>
      <c r="Z132" s="35"/>
      <c r="AA132" s="35"/>
      <c r="AB132" s="35"/>
      <c r="AC132" s="35"/>
    </row>
    <row r="133" spans="1:29" s="17" customFormat="1" ht="14.4" x14ac:dyDescent="0.3">
      <c r="A133" s="523"/>
      <c r="B133" s="458" t="s">
        <v>420</v>
      </c>
      <c r="C133" s="458"/>
      <c r="D133" s="458"/>
      <c r="E133" s="458"/>
      <c r="F133" s="458"/>
      <c r="G133" s="458"/>
      <c r="H133" s="458"/>
      <c r="I133" s="458"/>
      <c r="J133" s="458"/>
      <c r="K133" s="458"/>
      <c r="L133" s="458"/>
      <c r="M133" s="458"/>
      <c r="N133" s="458"/>
      <c r="O133" s="449"/>
      <c r="P133" s="619" t="s">
        <v>12</v>
      </c>
      <c r="Q133" s="620"/>
      <c r="R133" s="621" t="s">
        <v>198</v>
      </c>
      <c r="S133" s="622">
        <v>12434.632</v>
      </c>
      <c r="T133" s="622">
        <v>14805.848</v>
      </c>
      <c r="U133" s="622">
        <v>17038.775568043016</v>
      </c>
      <c r="V133" s="438"/>
      <c r="W133" s="35"/>
      <c r="X133" s="35"/>
      <c r="Y133" s="35"/>
      <c r="Z133" s="35"/>
      <c r="AA133" s="35"/>
      <c r="AB133" s="35"/>
      <c r="AC133" s="35"/>
    </row>
    <row r="134" spans="1:29" s="17" customFormat="1" ht="14.4" x14ac:dyDescent="0.3">
      <c r="A134" s="523"/>
      <c r="B134" s="102" t="s">
        <v>127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02"/>
      <c r="P134" s="508" t="s">
        <v>60</v>
      </c>
      <c r="Q134" s="131"/>
      <c r="R134" s="132" t="s">
        <v>201</v>
      </c>
      <c r="S134" s="133">
        <v>28328672.5</v>
      </c>
      <c r="T134" s="133">
        <v>33094759.5</v>
      </c>
      <c r="U134" s="19">
        <v>38528953</v>
      </c>
      <c r="V134" s="438"/>
      <c r="W134" s="35"/>
      <c r="X134" s="35"/>
      <c r="Y134" s="35"/>
      <c r="Z134" s="35"/>
      <c r="AA134" s="35"/>
      <c r="AB134" s="35"/>
      <c r="AC134" s="35"/>
    </row>
    <row r="135" spans="1:29" s="17" customFormat="1" ht="14.4" x14ac:dyDescent="0.3">
      <c r="A135" s="523"/>
      <c r="B135" s="84" t="s">
        <v>128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04"/>
      <c r="P135" s="509" t="s">
        <v>60</v>
      </c>
      <c r="Q135" s="473"/>
      <c r="R135" s="135" t="s">
        <v>201</v>
      </c>
      <c r="S135" s="136">
        <v>19237050.5</v>
      </c>
      <c r="T135" s="136">
        <v>22353618.099999998</v>
      </c>
      <c r="U135" s="19">
        <v>26464329.899999999</v>
      </c>
      <c r="V135" s="438"/>
      <c r="W135" s="35"/>
      <c r="X135" s="35"/>
      <c r="Y135" s="35"/>
      <c r="Z135" s="35"/>
      <c r="AA135" s="35"/>
      <c r="AB135" s="35"/>
      <c r="AC135" s="35"/>
    </row>
    <row r="136" spans="1:29" s="17" customFormat="1" ht="14.4" x14ac:dyDescent="0.3">
      <c r="A136" s="552"/>
      <c r="B136" s="591" t="s">
        <v>129</v>
      </c>
      <c r="C136" s="624"/>
      <c r="D136" s="624"/>
      <c r="E136" s="624"/>
      <c r="F136" s="624"/>
      <c r="G136" s="624"/>
      <c r="H136" s="624"/>
      <c r="I136" s="301"/>
      <c r="J136" s="624"/>
      <c r="K136" s="624"/>
      <c r="L136" s="301"/>
      <c r="M136" s="301"/>
      <c r="N136" s="625" t="s">
        <v>11</v>
      </c>
      <c r="O136" s="593"/>
      <c r="P136" s="626" t="s">
        <v>60</v>
      </c>
      <c r="Q136" s="627"/>
      <c r="R136" s="628" t="s">
        <v>195</v>
      </c>
      <c r="S136" s="629">
        <v>15</v>
      </c>
      <c r="T136" s="629">
        <v>19</v>
      </c>
      <c r="U136" s="629">
        <v>31</v>
      </c>
      <c r="V136" s="438"/>
      <c r="W136" s="35"/>
      <c r="X136" s="35"/>
      <c r="Y136" s="35"/>
      <c r="Z136" s="35"/>
      <c r="AA136" s="35"/>
      <c r="AB136" s="35"/>
      <c r="AC136" s="35"/>
    </row>
    <row r="137" spans="1:29" s="17" customFormat="1" ht="14.4" x14ac:dyDescent="0.3">
      <c r="A137" s="552"/>
      <c r="B137" s="40" t="s">
        <v>421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415"/>
      <c r="P137" s="507" t="s">
        <v>60</v>
      </c>
      <c r="Q137" s="14"/>
      <c r="R137" s="450" t="s">
        <v>195</v>
      </c>
      <c r="S137" s="19">
        <v>7</v>
      </c>
      <c r="T137" s="19">
        <v>11</v>
      </c>
      <c r="U137" s="19">
        <v>10</v>
      </c>
      <c r="V137" s="438"/>
      <c r="W137" s="35"/>
      <c r="X137" s="35"/>
      <c r="Y137" s="35"/>
      <c r="Z137" s="35"/>
      <c r="AA137" s="35"/>
      <c r="AB137" s="35"/>
      <c r="AC137" s="35"/>
    </row>
    <row r="138" spans="1:29" s="17" customFormat="1" ht="14.4" x14ac:dyDescent="0.3">
      <c r="A138" s="552"/>
      <c r="B138" s="40" t="s">
        <v>422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415"/>
      <c r="P138" s="507" t="s">
        <v>60</v>
      </c>
      <c r="Q138" s="14"/>
      <c r="R138" s="450" t="s">
        <v>195</v>
      </c>
      <c r="S138" s="19">
        <v>8</v>
      </c>
      <c r="T138" s="19">
        <v>8</v>
      </c>
      <c r="U138" s="19">
        <v>21</v>
      </c>
      <c r="V138" s="438"/>
      <c r="W138" s="35"/>
      <c r="X138" s="35"/>
      <c r="Y138" s="35"/>
      <c r="Z138" s="35"/>
      <c r="AA138" s="35"/>
      <c r="AB138" s="35"/>
      <c r="AC138" s="35"/>
    </row>
    <row r="139" spans="1:29" s="47" customFormat="1" ht="13.8" x14ac:dyDescent="0.3">
      <c r="A139" s="535"/>
      <c r="B139" s="591" t="s">
        <v>491</v>
      </c>
      <c r="C139" s="130"/>
      <c r="D139" s="130"/>
      <c r="E139" s="130"/>
      <c r="F139" s="130"/>
      <c r="G139" s="130"/>
      <c r="H139" s="130"/>
      <c r="I139" s="115"/>
      <c r="J139" s="130"/>
      <c r="K139" s="130"/>
      <c r="L139" s="115"/>
      <c r="M139" s="115"/>
      <c r="N139" s="144"/>
      <c r="O139" s="102"/>
      <c r="P139" s="626" t="s">
        <v>60</v>
      </c>
      <c r="Q139" s="627"/>
      <c r="R139" s="628" t="s">
        <v>195</v>
      </c>
      <c r="S139" s="630">
        <f t="shared" ref="S139:U139" si="9">S140+S141</f>
        <v>0</v>
      </c>
      <c r="T139" s="630">
        <f t="shared" si="9"/>
        <v>0</v>
      </c>
      <c r="U139" s="630">
        <f t="shared" si="9"/>
        <v>3</v>
      </c>
      <c r="V139" s="468"/>
    </row>
    <row r="140" spans="1:29" s="47" customFormat="1" ht="13.8" x14ac:dyDescent="0.3">
      <c r="A140" s="535"/>
      <c r="B140" s="40" t="s">
        <v>492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415"/>
      <c r="P140" s="507" t="s">
        <v>60</v>
      </c>
      <c r="Q140" s="14"/>
      <c r="R140" s="450" t="s">
        <v>195</v>
      </c>
      <c r="S140" s="557">
        <v>0</v>
      </c>
      <c r="T140" s="557">
        <v>0</v>
      </c>
      <c r="U140" s="557">
        <v>3</v>
      </c>
      <c r="V140" s="468"/>
    </row>
    <row r="141" spans="1:29" s="47" customFormat="1" ht="13.8" x14ac:dyDescent="0.3">
      <c r="A141" s="535"/>
      <c r="B141" s="40" t="s">
        <v>493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415"/>
      <c r="P141" s="507" t="s">
        <v>60</v>
      </c>
      <c r="Q141" s="14"/>
      <c r="R141" s="450" t="s">
        <v>195</v>
      </c>
      <c r="S141" s="557">
        <v>0</v>
      </c>
      <c r="T141" s="557">
        <v>0</v>
      </c>
      <c r="U141" s="557">
        <v>0</v>
      </c>
      <c r="V141" s="468"/>
    </row>
    <row r="142" spans="1:29" s="17" customFormat="1" ht="13.8" x14ac:dyDescent="0.3">
      <c r="B142" s="591" t="s">
        <v>523</v>
      </c>
      <c r="C142" s="144" t="s">
        <v>11</v>
      </c>
      <c r="D142" s="115"/>
      <c r="E142" s="115"/>
      <c r="F142" s="115"/>
      <c r="G142" s="115"/>
      <c r="H142" s="115"/>
      <c r="I142" s="115"/>
      <c r="J142" s="115"/>
      <c r="K142" s="115"/>
      <c r="L142" s="115"/>
      <c r="M142" s="144" t="s">
        <v>11</v>
      </c>
      <c r="N142" s="144" t="s">
        <v>11</v>
      </c>
      <c r="O142" s="102"/>
      <c r="P142" s="626" t="s">
        <v>60</v>
      </c>
      <c r="Q142" s="627"/>
      <c r="R142" s="628" t="s">
        <v>195</v>
      </c>
      <c r="S142" s="633">
        <v>0</v>
      </c>
      <c r="T142" s="633">
        <v>0</v>
      </c>
      <c r="U142" s="633">
        <v>0</v>
      </c>
      <c r="V142" s="438"/>
      <c r="W142" s="35"/>
      <c r="X142" s="35"/>
      <c r="Y142" s="35"/>
      <c r="Z142" s="35"/>
      <c r="AA142" s="35"/>
      <c r="AB142" s="35"/>
      <c r="AC142" s="35"/>
    </row>
    <row r="143" spans="1:29" s="17" customFormat="1" ht="23.4" customHeight="1" x14ac:dyDescent="0.3">
      <c r="B143" s="40" t="s">
        <v>531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415"/>
      <c r="P143" s="510" t="s">
        <v>60</v>
      </c>
      <c r="Q143" s="8"/>
      <c r="R143" s="450" t="s">
        <v>195</v>
      </c>
      <c r="S143" s="8">
        <v>0</v>
      </c>
      <c r="T143" s="8">
        <v>0</v>
      </c>
      <c r="U143" s="8">
        <v>0</v>
      </c>
      <c r="W143" s="35"/>
      <c r="X143" s="35"/>
      <c r="Y143" s="35"/>
      <c r="Z143" s="35"/>
      <c r="AA143" s="35"/>
      <c r="AB143" s="35"/>
      <c r="AC143" s="35"/>
    </row>
    <row r="144" spans="1:29" s="17" customFormat="1" ht="14.4" x14ac:dyDescent="0.3">
      <c r="A144" s="523"/>
      <c r="B144" s="40" t="s">
        <v>530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415"/>
      <c r="P144" s="510" t="s">
        <v>60</v>
      </c>
      <c r="Q144" s="8"/>
      <c r="R144" s="450" t="s">
        <v>195</v>
      </c>
      <c r="S144" s="8">
        <v>0</v>
      </c>
      <c r="T144" s="8">
        <v>0</v>
      </c>
      <c r="U144" s="8">
        <v>0</v>
      </c>
      <c r="W144" s="35"/>
      <c r="X144" s="35"/>
      <c r="Y144" s="35"/>
      <c r="Z144" s="35"/>
      <c r="AA144" s="35"/>
      <c r="AB144" s="35"/>
      <c r="AC144" s="35"/>
    </row>
    <row r="145" spans="1:29" s="17" customFormat="1" ht="19.8" customHeight="1" x14ac:dyDescent="0.3">
      <c r="A145" s="523"/>
      <c r="B145" s="593" t="s">
        <v>524</v>
      </c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02"/>
      <c r="P145" s="626" t="s">
        <v>60</v>
      </c>
      <c r="Q145" s="631"/>
      <c r="R145" s="632" t="s">
        <v>198</v>
      </c>
      <c r="S145" s="629">
        <v>15</v>
      </c>
      <c r="T145" s="629">
        <v>19</v>
      </c>
      <c r="U145" s="629">
        <v>28</v>
      </c>
      <c r="W145" s="35"/>
      <c r="X145" s="35"/>
      <c r="Y145" s="35"/>
      <c r="Z145" s="35"/>
      <c r="AA145" s="35"/>
      <c r="AB145" s="35"/>
      <c r="AC145" s="35"/>
    </row>
    <row r="146" spans="1:29" s="17" customFormat="1" ht="16.8" customHeight="1" x14ac:dyDescent="0.3">
      <c r="A146" s="523"/>
      <c r="B146" s="40" t="s">
        <v>526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415"/>
      <c r="P146" s="510" t="s">
        <v>60</v>
      </c>
      <c r="Q146" s="8"/>
      <c r="R146" s="8" t="s">
        <v>198</v>
      </c>
      <c r="S146" s="19">
        <v>7</v>
      </c>
      <c r="T146" s="19">
        <v>11</v>
      </c>
      <c r="U146" s="19">
        <v>10</v>
      </c>
      <c r="W146" s="35"/>
      <c r="X146" s="35"/>
      <c r="Y146" s="35"/>
      <c r="Z146" s="35"/>
      <c r="AA146" s="35"/>
      <c r="AB146" s="35"/>
      <c r="AC146" s="35"/>
    </row>
    <row r="147" spans="1:29" s="17" customFormat="1" ht="14.4" x14ac:dyDescent="0.3">
      <c r="A147"/>
      <c r="B147" s="91" t="s">
        <v>529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04"/>
      <c r="P147" s="511" t="s">
        <v>60</v>
      </c>
      <c r="Q147" s="142"/>
      <c r="R147" s="142" t="s">
        <v>198</v>
      </c>
      <c r="S147" s="136">
        <v>8</v>
      </c>
      <c r="T147" s="136">
        <v>8</v>
      </c>
      <c r="U147" s="136">
        <v>18</v>
      </c>
      <c r="W147" s="34"/>
      <c r="X147" s="35"/>
      <c r="Y147" s="35"/>
      <c r="Z147" s="35"/>
      <c r="AA147" s="35"/>
      <c r="AB147" s="35"/>
      <c r="AC147" s="35"/>
    </row>
    <row r="148" spans="1:29" s="17" customFormat="1" ht="14.4" x14ac:dyDescent="0.3">
      <c r="A148" s="523"/>
      <c r="B148" s="298" t="s">
        <v>525</v>
      </c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593"/>
      <c r="P148" s="626" t="s">
        <v>60</v>
      </c>
      <c r="Q148" s="632"/>
      <c r="R148" s="628" t="s">
        <v>195</v>
      </c>
      <c r="S148" s="634">
        <v>2</v>
      </c>
      <c r="T148" s="634">
        <v>2</v>
      </c>
      <c r="U148" s="634">
        <v>19</v>
      </c>
      <c r="W148" s="34"/>
      <c r="X148" s="35"/>
      <c r="Y148" s="35"/>
      <c r="Z148" s="35"/>
      <c r="AA148" s="35"/>
      <c r="AB148" s="35"/>
      <c r="AC148" s="35"/>
    </row>
    <row r="149" spans="1:29" s="17" customFormat="1" ht="14.4" x14ac:dyDescent="0.3">
      <c r="A149" s="523"/>
      <c r="B149" s="281" t="s">
        <v>528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415"/>
      <c r="P149" s="510" t="s">
        <v>60</v>
      </c>
      <c r="Q149" s="8"/>
      <c r="R149" s="450" t="s">
        <v>195</v>
      </c>
      <c r="S149" s="19">
        <v>1</v>
      </c>
      <c r="T149" s="8">
        <v>0</v>
      </c>
      <c r="U149" s="8">
        <v>3</v>
      </c>
      <c r="W149" s="34"/>
      <c r="X149" s="35"/>
      <c r="Y149" s="35"/>
      <c r="Z149" s="35"/>
      <c r="AA149" s="35"/>
      <c r="AB149" s="35"/>
      <c r="AC149" s="35"/>
    </row>
    <row r="150" spans="1:29" s="17" customFormat="1" ht="14.4" x14ac:dyDescent="0.3">
      <c r="A150" s="523"/>
      <c r="B150" s="95" t="s">
        <v>527</v>
      </c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04"/>
      <c r="P150" s="511" t="s">
        <v>60</v>
      </c>
      <c r="Q150" s="142"/>
      <c r="R150" s="452" t="s">
        <v>195</v>
      </c>
      <c r="S150" s="136">
        <v>1</v>
      </c>
      <c r="T150" s="136">
        <v>2</v>
      </c>
      <c r="U150" s="19">
        <v>16</v>
      </c>
      <c r="W150" s="34"/>
      <c r="X150" s="35"/>
      <c r="Y150" s="35"/>
      <c r="Z150" s="35"/>
      <c r="AA150" s="35"/>
      <c r="AB150" s="35"/>
      <c r="AC150" s="35"/>
    </row>
    <row r="151" spans="1:29" s="17" customFormat="1" ht="15" customHeight="1" x14ac:dyDescent="0.3">
      <c r="A151" s="523"/>
      <c r="B151" s="78" t="s">
        <v>423</v>
      </c>
      <c r="C151" s="115"/>
      <c r="D151" s="115"/>
      <c r="E151" s="115"/>
      <c r="F151" s="115"/>
      <c r="G151" s="144" t="s">
        <v>11</v>
      </c>
      <c r="H151" s="144" t="s">
        <v>11</v>
      </c>
      <c r="I151" s="115"/>
      <c r="J151" s="115"/>
      <c r="K151" s="115"/>
      <c r="L151" s="115"/>
      <c r="M151" s="115"/>
      <c r="N151" s="115"/>
      <c r="O151" s="102"/>
      <c r="P151" s="513" t="s">
        <v>60</v>
      </c>
      <c r="Q151" s="145" t="s">
        <v>62</v>
      </c>
      <c r="R151" s="451" t="s">
        <v>202</v>
      </c>
      <c r="S151" s="398">
        <f t="shared" ref="S151:U152" si="10">IFERROR(S143*200000/S134,0)</f>
        <v>0</v>
      </c>
      <c r="T151" s="398">
        <f t="shared" si="10"/>
        <v>0</v>
      </c>
      <c r="U151" s="398">
        <f t="shared" si="10"/>
        <v>0</v>
      </c>
      <c r="V151" s="438" t="s">
        <v>304</v>
      </c>
      <c r="W151" s="34"/>
      <c r="X151" s="35"/>
      <c r="Y151" s="35"/>
      <c r="Z151" s="35"/>
      <c r="AA151" s="35"/>
      <c r="AB151" s="35"/>
      <c r="AC151" s="35"/>
    </row>
    <row r="152" spans="1:29" s="17" customFormat="1" ht="15" customHeight="1" x14ac:dyDescent="0.3">
      <c r="A152" s="523"/>
      <c r="B152" s="416" t="s">
        <v>305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415"/>
      <c r="P152" s="512" t="s">
        <v>60</v>
      </c>
      <c r="Q152" s="8"/>
      <c r="R152" s="450" t="s">
        <v>202</v>
      </c>
      <c r="S152" s="635">
        <f t="shared" si="10"/>
        <v>0</v>
      </c>
      <c r="T152" s="635">
        <f t="shared" si="10"/>
        <v>0</v>
      </c>
      <c r="U152" s="635">
        <f t="shared" si="10"/>
        <v>0</v>
      </c>
      <c r="V152" s="438" t="s">
        <v>304</v>
      </c>
      <c r="W152" s="34"/>
      <c r="X152" s="35"/>
      <c r="Y152" s="35"/>
      <c r="Z152" s="35"/>
      <c r="AA152" s="35"/>
      <c r="AB152" s="35"/>
      <c r="AC152" s="35"/>
    </row>
    <row r="153" spans="1:29" s="17" customFormat="1" ht="15" customHeight="1" x14ac:dyDescent="0.3">
      <c r="A153" s="552"/>
      <c r="B153" s="415" t="s">
        <v>424</v>
      </c>
      <c r="C153" s="33"/>
      <c r="D153" s="33"/>
      <c r="E153" s="33"/>
      <c r="F153" s="33"/>
      <c r="G153" s="4" t="s">
        <v>11</v>
      </c>
      <c r="H153" s="4" t="s">
        <v>11</v>
      </c>
      <c r="I153" s="33"/>
      <c r="J153" s="33"/>
      <c r="K153" s="33"/>
      <c r="L153" s="33"/>
      <c r="M153" s="33"/>
      <c r="N153" s="4" t="s">
        <v>11</v>
      </c>
      <c r="O153" s="4" t="s">
        <v>11</v>
      </c>
      <c r="P153" s="512" t="s">
        <v>60</v>
      </c>
      <c r="Q153" s="636" t="s">
        <v>62</v>
      </c>
      <c r="R153" s="450" t="s">
        <v>202</v>
      </c>
      <c r="S153" s="637">
        <f>IFERROR(S137*200000/S134,0)</f>
        <v>4.9419894278491167E-2</v>
      </c>
      <c r="T153" s="637">
        <f>IFERROR(T137*200000/T134,0)</f>
        <v>6.6475781460203692E-2</v>
      </c>
      <c r="U153" s="637">
        <f>IFERROR(U137*200000/U134,0)</f>
        <v>5.1909015020470448E-2</v>
      </c>
      <c r="V153" s="438" t="s">
        <v>304</v>
      </c>
      <c r="W153" s="34"/>
      <c r="X153" s="35"/>
      <c r="Y153" s="35"/>
      <c r="Z153" s="35"/>
      <c r="AA153" s="35"/>
      <c r="AB153" s="35"/>
      <c r="AC153" s="35"/>
    </row>
    <row r="154" spans="1:29" s="17" customFormat="1" ht="15" customHeight="1" x14ac:dyDescent="0.3">
      <c r="A154" s="523"/>
      <c r="B154" s="10" t="s">
        <v>425</v>
      </c>
      <c r="C154" s="33"/>
      <c r="D154" s="33"/>
      <c r="E154" s="33"/>
      <c r="F154" s="33"/>
      <c r="G154" s="33"/>
      <c r="H154" s="4" t="s">
        <v>11</v>
      </c>
      <c r="I154" s="33"/>
      <c r="J154" s="33"/>
      <c r="K154" s="33"/>
      <c r="L154" s="33"/>
      <c r="M154" s="33"/>
      <c r="N154" s="3"/>
      <c r="O154" s="415"/>
      <c r="P154" s="512" t="s">
        <v>60</v>
      </c>
      <c r="Q154" s="636" t="s">
        <v>66</v>
      </c>
      <c r="R154" s="450" t="s">
        <v>202</v>
      </c>
      <c r="S154" s="638">
        <f>IFERROR(S149*1000000/S134,0)</f>
        <v>3.529992448463655E-2</v>
      </c>
      <c r="T154" s="639">
        <f>IFERROR(T149*1000000/T134,0)</f>
        <v>0</v>
      </c>
      <c r="U154" s="639">
        <f>IFERROR(U149*1000000/U134,0)</f>
        <v>7.7863522530705678E-2</v>
      </c>
      <c r="V154" s="438" t="s">
        <v>306</v>
      </c>
      <c r="W154" s="34"/>
      <c r="X154" s="35"/>
      <c r="Y154" s="35"/>
      <c r="Z154" s="35"/>
      <c r="AA154" s="35"/>
      <c r="AB154" s="35"/>
      <c r="AC154" s="35"/>
    </row>
    <row r="155" spans="1:29" s="17" customFormat="1" ht="13.8" x14ac:dyDescent="0.3">
      <c r="B155" s="416" t="s">
        <v>142</v>
      </c>
      <c r="C155" s="4" t="s">
        <v>11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4" t="s">
        <v>11</v>
      </c>
      <c r="N155" s="33"/>
      <c r="O155" s="415"/>
      <c r="P155" s="512" t="s">
        <v>60</v>
      </c>
      <c r="Q155" s="8"/>
      <c r="R155" s="450" t="s">
        <v>202</v>
      </c>
      <c r="S155" s="638">
        <f t="shared" ref="S155:U156" si="11">IFERROR(S146*1000000/S134,0)</f>
        <v>0.24709947139245583</v>
      </c>
      <c r="T155" s="638">
        <f t="shared" si="11"/>
        <v>0.33237890730101843</v>
      </c>
      <c r="U155" s="638">
        <f t="shared" si="11"/>
        <v>0.25954507510235225</v>
      </c>
      <c r="V155" s="438" t="s">
        <v>306</v>
      </c>
      <c r="W155" s="34"/>
      <c r="X155" s="35"/>
      <c r="Y155" s="35"/>
      <c r="Z155" s="35"/>
      <c r="AA155" s="35"/>
      <c r="AB155" s="35"/>
      <c r="AC155" s="35"/>
    </row>
    <row r="156" spans="1:29" s="17" customFormat="1" ht="14.4" x14ac:dyDescent="0.3">
      <c r="A156" s="523"/>
      <c r="B156" s="84" t="s">
        <v>143</v>
      </c>
      <c r="C156" s="146" t="s">
        <v>11</v>
      </c>
      <c r="D156" s="117"/>
      <c r="E156" s="117"/>
      <c r="F156" s="117"/>
      <c r="G156" s="117"/>
      <c r="H156" s="117"/>
      <c r="I156" s="117"/>
      <c r="J156" s="117"/>
      <c r="K156" s="117"/>
      <c r="L156" s="117"/>
      <c r="M156" s="146" t="s">
        <v>11</v>
      </c>
      <c r="N156" s="117"/>
      <c r="O156" s="104"/>
      <c r="P156" s="514" t="s">
        <v>60</v>
      </c>
      <c r="Q156" s="142"/>
      <c r="R156" s="452" t="s">
        <v>202</v>
      </c>
      <c r="S156" s="453">
        <f t="shared" si="11"/>
        <v>0.41586416795027908</v>
      </c>
      <c r="T156" s="453">
        <f t="shared" si="11"/>
        <v>0.35788389889330713</v>
      </c>
      <c r="U156" s="453">
        <f t="shared" si="11"/>
        <v>0.68016080769912113</v>
      </c>
      <c r="V156" s="438" t="s">
        <v>306</v>
      </c>
      <c r="W156" s="34"/>
      <c r="X156" s="35"/>
      <c r="Y156" s="35"/>
      <c r="Z156" s="35"/>
      <c r="AA156" s="35"/>
      <c r="AB156" s="35"/>
      <c r="AC156" s="35"/>
    </row>
    <row r="157" spans="1:29" s="17" customFormat="1" ht="14.4" x14ac:dyDescent="0.3">
      <c r="A157" s="523"/>
      <c r="B157" s="102" t="s">
        <v>558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44" t="s">
        <v>11</v>
      </c>
      <c r="N157" s="115"/>
      <c r="O157" s="102"/>
      <c r="P157" s="513" t="s">
        <v>60</v>
      </c>
      <c r="Q157" s="140"/>
      <c r="R157" s="140" t="s">
        <v>198</v>
      </c>
      <c r="S157" s="133">
        <v>12944</v>
      </c>
      <c r="T157" s="133">
        <v>15338</v>
      </c>
      <c r="U157" s="133">
        <v>24677</v>
      </c>
      <c r="V157" s="438"/>
      <c r="W157" s="34"/>
      <c r="X157" s="35"/>
      <c r="Y157" s="35"/>
      <c r="Z157" s="35"/>
      <c r="AA157" s="35"/>
      <c r="AB157" s="35"/>
      <c r="AC157" s="35"/>
    </row>
    <row r="158" spans="1:29" s="17" customFormat="1" ht="14.4" x14ac:dyDescent="0.3">
      <c r="A158" s="523"/>
      <c r="B158" s="104" t="s">
        <v>559</v>
      </c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46" t="s">
        <v>11</v>
      </c>
      <c r="N158" s="117"/>
      <c r="O158" s="104"/>
      <c r="P158" s="514" t="s">
        <v>60</v>
      </c>
      <c r="Q158" s="142"/>
      <c r="R158" s="113" t="s">
        <v>15</v>
      </c>
      <c r="S158" s="528">
        <f t="shared" ref="S158:T158" si="12">IFERROR(S157/S133*100,0)</f>
        <v>104.09636569863909</v>
      </c>
      <c r="T158" s="528">
        <f t="shared" si="12"/>
        <v>103.59420142635531</v>
      </c>
      <c r="U158" s="528">
        <f>IFERROR(U157/U133*100,0)</f>
        <v>144.82848196136121</v>
      </c>
      <c r="V158" s="438" t="s">
        <v>426</v>
      </c>
      <c r="W158" s="34"/>
      <c r="X158" s="35"/>
      <c r="Y158" s="35"/>
      <c r="Z158" s="35"/>
      <c r="AA158" s="35"/>
      <c r="AB158" s="35"/>
      <c r="AC158" s="35"/>
    </row>
    <row r="159" spans="1:29" s="17" customFormat="1" ht="14.4" x14ac:dyDescent="0.3">
      <c r="A159" s="523"/>
      <c r="B159" s="415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4"/>
      <c r="N159" s="33"/>
      <c r="O159" s="415"/>
      <c r="P159" s="512"/>
      <c r="Q159" s="8"/>
      <c r="R159" s="9"/>
      <c r="S159" s="527"/>
      <c r="T159" s="527"/>
      <c r="U159" s="527"/>
      <c r="V159" s="411"/>
      <c r="W159" s="34"/>
      <c r="X159" s="35"/>
      <c r="Y159" s="35"/>
      <c r="Z159" s="35"/>
      <c r="AA159" s="35"/>
      <c r="AB159" s="35"/>
      <c r="AC159" s="35"/>
    </row>
    <row r="160" spans="1:29" s="17" customFormat="1" ht="14.4" x14ac:dyDescent="0.3">
      <c r="A160" s="523"/>
      <c r="B160" s="568" t="s">
        <v>186</v>
      </c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615"/>
      <c r="O160" s="615"/>
      <c r="P160" s="616"/>
      <c r="Q160" s="615"/>
      <c r="R160" s="617"/>
      <c r="S160" s="617"/>
      <c r="T160" s="617"/>
      <c r="U160" s="617"/>
      <c r="V160" s="411"/>
      <c r="W160" s="34"/>
      <c r="X160" s="35"/>
      <c r="Y160" s="35"/>
      <c r="Z160" s="35"/>
      <c r="AA160" s="35"/>
      <c r="AB160" s="35"/>
      <c r="AC160" s="35"/>
    </row>
    <row r="161" spans="1:29" s="17" customFormat="1" ht="14.4" x14ac:dyDescent="0.3">
      <c r="A161" s="523"/>
      <c r="B161" s="104" t="s">
        <v>561</v>
      </c>
      <c r="C161" s="146" t="s">
        <v>11</v>
      </c>
      <c r="D161" s="97"/>
      <c r="E161" s="97"/>
      <c r="F161" s="97"/>
      <c r="G161" s="97"/>
      <c r="H161" s="97"/>
      <c r="I161" s="97"/>
      <c r="J161" s="97"/>
      <c r="K161" s="97"/>
      <c r="L161" s="96"/>
      <c r="M161" s="96"/>
      <c r="N161" s="96"/>
      <c r="O161" s="104"/>
      <c r="P161" s="511" t="s">
        <v>12</v>
      </c>
      <c r="Q161" s="142" t="s">
        <v>12</v>
      </c>
      <c r="R161" s="113" t="s">
        <v>15</v>
      </c>
      <c r="S161" s="528">
        <v>62</v>
      </c>
      <c r="T161" s="528">
        <v>60</v>
      </c>
      <c r="U161" s="528">
        <v>63</v>
      </c>
      <c r="V161" s="438" t="s">
        <v>309</v>
      </c>
      <c r="W161" s="34"/>
      <c r="X161" s="35"/>
      <c r="Y161" s="35"/>
      <c r="Z161" s="35"/>
      <c r="AA161" s="35"/>
      <c r="AB161" s="35"/>
      <c r="AC161" s="35"/>
    </row>
    <row r="162" spans="1:29" s="17" customFormat="1" ht="13.05" customHeight="1" x14ac:dyDescent="0.3">
      <c r="A162" s="523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515"/>
      <c r="Q162" s="47"/>
      <c r="R162" s="57"/>
      <c r="S162" s="57"/>
      <c r="T162" s="57"/>
      <c r="U162" s="57"/>
      <c r="V162" s="411"/>
      <c r="W162" s="34"/>
      <c r="X162" s="35"/>
      <c r="Y162" s="35"/>
      <c r="Z162" s="35"/>
      <c r="AA162" s="35"/>
      <c r="AB162" s="35"/>
      <c r="AC162" s="35"/>
    </row>
    <row r="163" spans="1:29" s="17" customFormat="1" ht="14.4" x14ac:dyDescent="0.3">
      <c r="A163" s="523"/>
      <c r="B163" s="568" t="s">
        <v>187</v>
      </c>
      <c r="C163" s="615"/>
      <c r="D163" s="615"/>
      <c r="E163" s="615"/>
      <c r="F163" s="615"/>
      <c r="G163" s="615"/>
      <c r="H163" s="615"/>
      <c r="I163" s="615"/>
      <c r="J163" s="615"/>
      <c r="K163" s="615"/>
      <c r="L163" s="615"/>
      <c r="M163" s="615"/>
      <c r="N163" s="615"/>
      <c r="O163" s="615"/>
      <c r="P163" s="616"/>
      <c r="Q163" s="615"/>
      <c r="R163" s="617"/>
      <c r="S163" s="617"/>
      <c r="T163" s="617"/>
      <c r="U163" s="617"/>
      <c r="V163" s="411"/>
      <c r="W163" s="34"/>
      <c r="X163" s="35"/>
      <c r="Y163" s="35"/>
      <c r="Z163" s="35"/>
      <c r="AA163" s="35"/>
      <c r="AB163" s="35"/>
      <c r="AC163" s="35"/>
    </row>
    <row r="164" spans="1:29" s="17" customFormat="1" ht="27.6" x14ac:dyDescent="0.3">
      <c r="A164" s="552"/>
      <c r="B164" s="449" t="s">
        <v>522</v>
      </c>
      <c r="C164" s="137" t="s">
        <v>11</v>
      </c>
      <c r="D164" s="137"/>
      <c r="E164" s="137"/>
      <c r="F164" s="109"/>
      <c r="G164" s="109"/>
      <c r="H164" s="109"/>
      <c r="I164" s="109"/>
      <c r="J164" s="109"/>
      <c r="K164" s="109"/>
      <c r="L164" s="109"/>
      <c r="M164" s="108"/>
      <c r="N164" s="640"/>
      <c r="O164" s="640"/>
      <c r="P164" s="576" t="s">
        <v>42</v>
      </c>
      <c r="Q164" s="620" t="s">
        <v>12</v>
      </c>
      <c r="R164" s="620" t="s">
        <v>197</v>
      </c>
      <c r="S164" s="622">
        <v>52772888.460000001</v>
      </c>
      <c r="T164" s="622">
        <v>53023955.960000001</v>
      </c>
      <c r="U164" s="622">
        <v>48019518.380000003</v>
      </c>
      <c r="V164" s="438" t="s">
        <v>575</v>
      </c>
      <c r="W164" s="35"/>
      <c r="X164" s="35"/>
      <c r="Y164" s="35"/>
      <c r="Z164" s="35"/>
      <c r="AA164" s="35"/>
      <c r="AB164" s="35"/>
      <c r="AC164" s="35"/>
    </row>
    <row r="165" spans="1:29" s="17" customFormat="1" ht="41.4" x14ac:dyDescent="0.3">
      <c r="A165" s="552"/>
      <c r="B165" s="415" t="s">
        <v>394</v>
      </c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3"/>
      <c r="N165" s="3"/>
      <c r="O165" s="3"/>
      <c r="P165" s="485" t="s">
        <v>12</v>
      </c>
      <c r="Q165" s="15"/>
      <c r="R165" s="15" t="s">
        <v>197</v>
      </c>
      <c r="S165" s="19">
        <v>5741029.0899999999</v>
      </c>
      <c r="T165" s="19">
        <v>4637187.6500000004</v>
      </c>
      <c r="U165" s="136">
        <v>4620225.34</v>
      </c>
      <c r="V165" s="438" t="s">
        <v>576</v>
      </c>
    </row>
    <row r="166" spans="1:29" s="17" customFormat="1" ht="27.6" x14ac:dyDescent="0.3">
      <c r="A166" s="552"/>
      <c r="B166" s="77" t="s">
        <v>315</v>
      </c>
      <c r="C166" s="137" t="s">
        <v>11</v>
      </c>
      <c r="D166" s="137"/>
      <c r="E166" s="137"/>
      <c r="F166" s="107"/>
      <c r="G166" s="107"/>
      <c r="H166" s="107"/>
      <c r="I166" s="107"/>
      <c r="J166" s="107"/>
      <c r="K166" s="107"/>
      <c r="L166" s="107"/>
      <c r="M166" s="108"/>
      <c r="N166" s="640"/>
      <c r="O166" s="640"/>
      <c r="P166" s="491" t="s">
        <v>44</v>
      </c>
      <c r="Q166" s="547" t="s">
        <v>12</v>
      </c>
      <c r="R166" s="547" t="s">
        <v>197</v>
      </c>
      <c r="S166" s="454">
        <v>15000</v>
      </c>
      <c r="T166" s="454">
        <v>15000</v>
      </c>
      <c r="U166" s="454">
        <v>15000</v>
      </c>
      <c r="V166" s="438" t="s">
        <v>377</v>
      </c>
    </row>
    <row r="167" spans="1:29" s="17" customFormat="1" ht="14.4" x14ac:dyDescent="0.3">
      <c r="A167" s="523"/>
      <c r="B167" s="104" t="s">
        <v>337</v>
      </c>
      <c r="C167" s="86"/>
      <c r="D167" s="146" t="s">
        <v>11</v>
      </c>
      <c r="E167" s="146"/>
      <c r="F167" s="86"/>
      <c r="G167" s="86"/>
      <c r="H167" s="86"/>
      <c r="I167" s="86"/>
      <c r="J167" s="86"/>
      <c r="K167" s="86"/>
      <c r="L167" s="86"/>
      <c r="M167" s="146" t="s">
        <v>11</v>
      </c>
      <c r="N167" s="86"/>
      <c r="O167" s="86"/>
      <c r="P167" s="516" t="s">
        <v>44</v>
      </c>
      <c r="Q167" s="98"/>
      <c r="R167" s="135" t="s">
        <v>197</v>
      </c>
      <c r="S167" s="475">
        <v>0</v>
      </c>
      <c r="T167" s="475">
        <v>0</v>
      </c>
      <c r="U167" s="475">
        <v>0</v>
      </c>
      <c r="V167" s="438"/>
    </row>
    <row r="168" spans="1:29" s="17" customFormat="1" ht="14.4" x14ac:dyDescent="0.3">
      <c r="A168" s="523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81"/>
      <c r="Q168" s="47"/>
      <c r="R168" s="57"/>
      <c r="S168" s="57"/>
      <c r="T168" s="57"/>
      <c r="U168" s="57"/>
      <c r="V168" s="411"/>
    </row>
    <row r="169" spans="1:29" s="17" customFormat="1" ht="18" x14ac:dyDescent="0.3">
      <c r="A169" s="523"/>
      <c r="B169" s="439" t="s">
        <v>117</v>
      </c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482"/>
      <c r="Q169" s="55"/>
      <c r="R169" s="63"/>
      <c r="S169" s="63"/>
      <c r="T169" s="63"/>
      <c r="U169" s="63"/>
      <c r="V169" s="411"/>
    </row>
    <row r="170" spans="1:29" s="17" customFormat="1" ht="14.4" x14ac:dyDescent="0.3">
      <c r="A170" s="523"/>
      <c r="B170" s="415"/>
      <c r="C170" s="6"/>
      <c r="D170" s="6"/>
      <c r="E170" s="6"/>
      <c r="F170" s="6"/>
      <c r="G170" s="6"/>
      <c r="H170" s="6"/>
      <c r="I170" s="6"/>
      <c r="J170" s="3"/>
      <c r="K170" s="3"/>
      <c r="L170" s="4"/>
      <c r="M170" s="6"/>
      <c r="N170" s="6"/>
      <c r="O170" s="6"/>
      <c r="P170" s="504"/>
      <c r="Q170" s="7"/>
      <c r="R170" s="9"/>
      <c r="S170" s="8"/>
      <c r="T170" s="8"/>
      <c r="U170" s="8"/>
      <c r="V170" s="411"/>
    </row>
    <row r="171" spans="1:29" s="17" customFormat="1" ht="20.399999999999999" customHeight="1" x14ac:dyDescent="0.3">
      <c r="A171" s="523"/>
      <c r="B171" s="568" t="s">
        <v>190</v>
      </c>
      <c r="C171" s="615"/>
      <c r="D171" s="615"/>
      <c r="E171" s="615"/>
      <c r="F171" s="615"/>
      <c r="G171" s="615"/>
      <c r="H171" s="615"/>
      <c r="I171" s="615"/>
      <c r="J171" s="615"/>
      <c r="K171" s="615"/>
      <c r="L171" s="615"/>
      <c r="M171" s="615"/>
      <c r="N171" s="615"/>
      <c r="O171" s="615"/>
      <c r="P171" s="616"/>
      <c r="Q171" s="615"/>
      <c r="R171" s="617"/>
      <c r="S171" s="617"/>
      <c r="T171" s="617"/>
      <c r="U171" s="617"/>
      <c r="V171" s="340"/>
    </row>
    <row r="172" spans="1:29" s="17" customFormat="1" ht="27.6" x14ac:dyDescent="0.3">
      <c r="A172" s="523"/>
      <c r="B172" s="593" t="s">
        <v>329</v>
      </c>
      <c r="C172" s="300"/>
      <c r="D172" s="300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609" t="s">
        <v>46</v>
      </c>
      <c r="Q172" s="93"/>
      <c r="R172" s="641" t="s">
        <v>198</v>
      </c>
      <c r="S172" s="148" t="s">
        <v>247</v>
      </c>
      <c r="T172" s="148" t="s">
        <v>247</v>
      </c>
      <c r="U172" s="632">
        <v>7</v>
      </c>
      <c r="V172" s="438" t="s">
        <v>427</v>
      </c>
    </row>
    <row r="173" spans="1:29" s="17" customFormat="1" ht="14.4" x14ac:dyDescent="0.3">
      <c r="A173" s="523"/>
      <c r="B173" s="445" t="s">
        <v>331</v>
      </c>
      <c r="C173" s="4" t="s">
        <v>11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504" t="s">
        <v>46</v>
      </c>
      <c r="Q173" s="7"/>
      <c r="R173" s="11" t="s">
        <v>198</v>
      </c>
      <c r="S173" s="147" t="s">
        <v>247</v>
      </c>
      <c r="T173" s="147" t="s">
        <v>247</v>
      </c>
      <c r="U173" s="8">
        <v>1</v>
      </c>
      <c r="V173" s="438"/>
    </row>
    <row r="174" spans="1:29" s="17" customFormat="1" ht="14.4" x14ac:dyDescent="0.3">
      <c r="A174" s="523"/>
      <c r="B174" s="599" t="s">
        <v>332</v>
      </c>
      <c r="C174" s="146" t="s">
        <v>11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516" t="s">
        <v>46</v>
      </c>
      <c r="Q174" s="98"/>
      <c r="R174" s="127" t="s">
        <v>198</v>
      </c>
      <c r="S174" s="149" t="s">
        <v>247</v>
      </c>
      <c r="T174" s="149" t="s">
        <v>247</v>
      </c>
      <c r="U174" s="142">
        <v>6</v>
      </c>
      <c r="V174" s="438"/>
    </row>
    <row r="175" spans="1:29" s="17" customFormat="1" ht="14.4" x14ac:dyDescent="0.3">
      <c r="A175" s="523"/>
      <c r="B175" s="102" t="s">
        <v>119</v>
      </c>
      <c r="C175" s="45"/>
      <c r="D175" s="144" t="s">
        <v>11</v>
      </c>
      <c r="E175" s="144"/>
      <c r="F175" s="45"/>
      <c r="G175" s="45"/>
      <c r="H175" s="45"/>
      <c r="I175" s="45"/>
      <c r="J175" s="45"/>
      <c r="K175" s="45"/>
      <c r="L175" s="45"/>
      <c r="M175" s="144" t="s">
        <v>11</v>
      </c>
      <c r="N175" s="45"/>
      <c r="O175" s="45"/>
      <c r="P175" s="503" t="s">
        <v>46</v>
      </c>
      <c r="Q175" s="94"/>
      <c r="R175" s="141" t="s">
        <v>198</v>
      </c>
      <c r="S175" s="148" t="s">
        <v>247</v>
      </c>
      <c r="T175" s="148" t="s">
        <v>247</v>
      </c>
      <c r="U175" s="140">
        <v>3</v>
      </c>
      <c r="V175" s="438"/>
    </row>
    <row r="176" spans="1:29" s="17" customFormat="1" ht="14.4" x14ac:dyDescent="0.3">
      <c r="A176" s="523"/>
      <c r="B176" s="104" t="s">
        <v>120</v>
      </c>
      <c r="C176" s="146"/>
      <c r="D176" s="86"/>
      <c r="E176" s="86"/>
      <c r="F176" s="86"/>
      <c r="G176" s="86"/>
      <c r="H176" s="86"/>
      <c r="I176" s="86"/>
      <c r="J176" s="86"/>
      <c r="K176" s="86"/>
      <c r="L176" s="146" t="s">
        <v>11</v>
      </c>
      <c r="M176" s="146" t="s">
        <v>11</v>
      </c>
      <c r="N176" s="86"/>
      <c r="O176" s="86"/>
      <c r="P176" s="516" t="s">
        <v>46</v>
      </c>
      <c r="Q176" s="98"/>
      <c r="R176" s="127" t="s">
        <v>15</v>
      </c>
      <c r="S176" s="149" t="s">
        <v>247</v>
      </c>
      <c r="T176" s="149" t="s">
        <v>247</v>
      </c>
      <c r="U176" s="528">
        <v>42.857142857142897</v>
      </c>
      <c r="V176" s="438"/>
    </row>
    <row r="177" spans="1:22" s="17" customFormat="1" ht="14.4" x14ac:dyDescent="0.3">
      <c r="A177" s="523"/>
      <c r="B177" s="102" t="s">
        <v>333</v>
      </c>
      <c r="C177" s="144" t="s">
        <v>11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144" t="s">
        <v>11</v>
      </c>
      <c r="N177" s="45"/>
      <c r="O177" s="45"/>
      <c r="P177" s="503" t="s">
        <v>46</v>
      </c>
      <c r="Q177" s="94"/>
      <c r="R177" s="141" t="s">
        <v>198</v>
      </c>
      <c r="S177" s="148" t="s">
        <v>247</v>
      </c>
      <c r="T177" s="148" t="s">
        <v>247</v>
      </c>
      <c r="U177" s="140">
        <v>1</v>
      </c>
      <c r="V177" s="438"/>
    </row>
    <row r="178" spans="1:22" s="17" customFormat="1" ht="14.4" x14ac:dyDescent="0.3">
      <c r="A178" s="523"/>
      <c r="B178" s="104" t="s">
        <v>334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146" t="s">
        <v>11</v>
      </c>
      <c r="P178" s="516" t="s">
        <v>46</v>
      </c>
      <c r="Q178" s="98"/>
      <c r="R178" s="113" t="s">
        <v>15</v>
      </c>
      <c r="S178" s="149" t="s">
        <v>247</v>
      </c>
      <c r="T178" s="149" t="s">
        <v>247</v>
      </c>
      <c r="U178" s="528">
        <v>14.285714285714301</v>
      </c>
      <c r="V178" s="438"/>
    </row>
    <row r="179" spans="1:22" s="17" customFormat="1" ht="14.4" x14ac:dyDescent="0.3">
      <c r="A179" s="523"/>
      <c r="B179" s="107" t="s">
        <v>356</v>
      </c>
      <c r="C179" s="137" t="s">
        <v>11</v>
      </c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517" t="s">
        <v>46</v>
      </c>
      <c r="Q179" s="111"/>
      <c r="R179" s="139" t="s">
        <v>198</v>
      </c>
      <c r="S179" s="150" t="s">
        <v>247</v>
      </c>
      <c r="T179" s="150" t="s">
        <v>247</v>
      </c>
      <c r="U179" s="128">
        <v>7</v>
      </c>
      <c r="V179" s="438" t="s">
        <v>365</v>
      </c>
    </row>
    <row r="180" spans="1:22" s="17" customFormat="1" ht="27.6" x14ac:dyDescent="0.3">
      <c r="A180" s="523"/>
      <c r="B180" s="107" t="s">
        <v>335</v>
      </c>
      <c r="C180" s="137" t="s">
        <v>11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517" t="s">
        <v>46</v>
      </c>
      <c r="Q180" s="111"/>
      <c r="R180" s="436" t="s">
        <v>520</v>
      </c>
      <c r="S180" s="150" t="s">
        <v>247</v>
      </c>
      <c r="T180" s="150" t="s">
        <v>247</v>
      </c>
      <c r="U180" s="128">
        <v>9</v>
      </c>
      <c r="V180" s="438" t="s">
        <v>429</v>
      </c>
    </row>
    <row r="181" spans="1:22" s="17" customFormat="1" ht="14.4" x14ac:dyDescent="0.3">
      <c r="A181" s="523"/>
      <c r="B181" s="107" t="s">
        <v>121</v>
      </c>
      <c r="C181" s="110"/>
      <c r="D181" s="137" t="s">
        <v>11</v>
      </c>
      <c r="E181" s="137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517" t="s">
        <v>12</v>
      </c>
      <c r="Q181" s="111"/>
      <c r="R181" s="138" t="s">
        <v>195</v>
      </c>
      <c r="S181" s="150" t="s">
        <v>247</v>
      </c>
      <c r="T181" s="150" t="s">
        <v>247</v>
      </c>
      <c r="U181" s="128">
        <v>5</v>
      </c>
      <c r="V181" s="438"/>
    </row>
    <row r="182" spans="1:22" s="17" customFormat="1" ht="14.4" x14ac:dyDescent="0.3">
      <c r="A182" s="523"/>
      <c r="B182" s="102" t="s">
        <v>430</v>
      </c>
      <c r="C182" s="45"/>
      <c r="D182" s="144" t="s">
        <v>11</v>
      </c>
      <c r="E182" s="1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503" t="s">
        <v>12</v>
      </c>
      <c r="Q182" s="94"/>
      <c r="R182" s="143" t="s">
        <v>195</v>
      </c>
      <c r="S182" s="148" t="s">
        <v>247</v>
      </c>
      <c r="T182" s="148" t="s">
        <v>247</v>
      </c>
      <c r="U182" s="133">
        <v>850000000</v>
      </c>
      <c r="V182" s="438"/>
    </row>
    <row r="183" spans="1:22" s="17" customFormat="1" ht="14.4" x14ac:dyDescent="0.3">
      <c r="A183" s="523"/>
      <c r="B183" s="102"/>
      <c r="C183" s="45"/>
      <c r="D183" s="144"/>
      <c r="E183" s="144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503"/>
      <c r="Q183" s="94"/>
      <c r="R183" s="143"/>
      <c r="S183" s="148"/>
      <c r="T183" s="148"/>
      <c r="U183" s="133"/>
      <c r="V183" s="438"/>
    </row>
    <row r="184" spans="1:22" s="17" customFormat="1" ht="14.4" x14ac:dyDescent="0.3">
      <c r="A184" s="523"/>
      <c r="B184" s="415"/>
      <c r="C184" s="46"/>
      <c r="D184" s="4"/>
      <c r="E184" s="4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504"/>
      <c r="Q184" s="7"/>
      <c r="R184" s="656"/>
      <c r="S184" s="147"/>
      <c r="T184" s="147"/>
      <c r="U184" s="19"/>
      <c r="V184" s="438"/>
    </row>
    <row r="185" spans="1:22" s="47" customFormat="1" ht="14.4" x14ac:dyDescent="0.3">
      <c r="A185" s="532"/>
      <c r="B185" s="107" t="s">
        <v>477</v>
      </c>
      <c r="C185" s="110"/>
      <c r="D185" s="137"/>
      <c r="E185" s="137"/>
      <c r="F185" s="110"/>
      <c r="G185" s="110"/>
      <c r="H185" s="110"/>
      <c r="I185" s="110"/>
      <c r="J185" s="110"/>
      <c r="K185" s="110"/>
      <c r="L185" s="110"/>
      <c r="M185" s="137"/>
      <c r="N185" s="110"/>
      <c r="O185" s="110"/>
      <c r="P185" s="517" t="s">
        <v>476</v>
      </c>
      <c r="Q185" s="111"/>
      <c r="R185" s="547" t="s">
        <v>15</v>
      </c>
      <c r="S185" s="548">
        <v>74</v>
      </c>
      <c r="T185" s="548">
        <v>74</v>
      </c>
      <c r="U185" s="548">
        <v>75</v>
      </c>
      <c r="V185" s="464"/>
    </row>
    <row r="186" spans="1:22" s="17" customFormat="1" ht="14.4" x14ac:dyDescent="0.3">
      <c r="A186" s="523"/>
      <c r="B186" s="415"/>
      <c r="C186" s="46"/>
      <c r="D186" s="4"/>
      <c r="E186" s="4"/>
      <c r="F186" s="46"/>
      <c r="G186" s="46"/>
      <c r="H186" s="46"/>
      <c r="I186" s="46"/>
      <c r="J186" s="46"/>
      <c r="K186" s="46"/>
      <c r="L186" s="46"/>
      <c r="M186" s="4"/>
      <c r="N186" s="46"/>
      <c r="O186" s="46"/>
      <c r="P186" s="504"/>
      <c r="Q186" s="7"/>
      <c r="R186" s="15"/>
      <c r="S186" s="531"/>
      <c r="T186" s="531"/>
      <c r="U186" s="531"/>
      <c r="V186" s="340"/>
    </row>
    <row r="187" spans="1:22" s="17" customFormat="1" ht="14.4" x14ac:dyDescent="0.3">
      <c r="A187" s="532"/>
      <c r="B187" s="568" t="s">
        <v>191</v>
      </c>
      <c r="C187" s="615"/>
      <c r="D187" s="615"/>
      <c r="E187" s="615"/>
      <c r="F187" s="615"/>
      <c r="G187" s="615"/>
      <c r="H187" s="615"/>
      <c r="I187" s="615"/>
      <c r="J187" s="615"/>
      <c r="K187" s="615"/>
      <c r="L187" s="615"/>
      <c r="M187" s="615"/>
      <c r="N187" s="615"/>
      <c r="O187" s="615"/>
      <c r="P187" s="616"/>
      <c r="Q187" s="615"/>
      <c r="R187" s="617"/>
      <c r="S187" s="617"/>
      <c r="T187" s="617"/>
      <c r="U187" s="617"/>
      <c r="V187" s="340"/>
    </row>
    <row r="188" spans="1:22" s="17" customFormat="1" ht="27.6" x14ac:dyDescent="0.3">
      <c r="A188" s="532"/>
      <c r="B188" s="589" t="s">
        <v>432</v>
      </c>
      <c r="C188" s="574"/>
      <c r="D188" s="574"/>
      <c r="E188" s="574"/>
      <c r="F188" s="574"/>
      <c r="G188" s="574"/>
      <c r="H188" s="574"/>
      <c r="I188" s="574"/>
      <c r="J188" s="574"/>
      <c r="K188" s="574"/>
      <c r="L188" s="574"/>
      <c r="M188" s="574"/>
      <c r="N188" s="574"/>
      <c r="O188" s="574"/>
      <c r="P188" s="580" t="s">
        <v>31</v>
      </c>
      <c r="Q188" s="590"/>
      <c r="R188" s="642" t="s">
        <v>15</v>
      </c>
      <c r="S188" s="643">
        <v>100</v>
      </c>
      <c r="T188" s="643">
        <v>100</v>
      </c>
      <c r="U188" s="643">
        <v>100</v>
      </c>
      <c r="V188" s="438"/>
    </row>
    <row r="189" spans="1:22" s="17" customFormat="1" ht="27.6" x14ac:dyDescent="0.3">
      <c r="A189" s="523"/>
      <c r="B189" s="593" t="s">
        <v>470</v>
      </c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625" t="s">
        <v>11</v>
      </c>
      <c r="P189" s="644" t="s">
        <v>31</v>
      </c>
      <c r="Q189" s="459"/>
      <c r="R189" s="632" t="s">
        <v>198</v>
      </c>
      <c r="S189" s="634">
        <v>10611</v>
      </c>
      <c r="T189" s="634">
        <v>12260</v>
      </c>
      <c r="U189" s="634">
        <v>26244</v>
      </c>
      <c r="V189" s="438"/>
    </row>
    <row r="190" spans="1:22" s="47" customFormat="1" ht="14.4" x14ac:dyDescent="0.3">
      <c r="A190" s="532"/>
      <c r="B190" s="417" t="s">
        <v>472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4"/>
      <c r="P190" s="495" t="s">
        <v>31</v>
      </c>
      <c r="Q190" s="38"/>
      <c r="R190" s="38" t="s">
        <v>198</v>
      </c>
      <c r="S190" s="19">
        <v>0</v>
      </c>
      <c r="T190" s="19">
        <v>0</v>
      </c>
      <c r="U190" s="19">
        <v>1</v>
      </c>
    </row>
    <row r="191" spans="1:22" s="47" customFormat="1" ht="14.4" x14ac:dyDescent="0.3">
      <c r="A191" s="532"/>
      <c r="B191" s="417" t="s">
        <v>473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4"/>
      <c r="P191" s="495" t="s">
        <v>31</v>
      </c>
      <c r="Q191" s="38"/>
      <c r="R191" s="38" t="s">
        <v>198</v>
      </c>
      <c r="S191" s="19">
        <v>0</v>
      </c>
      <c r="T191" s="19">
        <v>0</v>
      </c>
      <c r="U191" s="19">
        <v>10</v>
      </c>
    </row>
    <row r="192" spans="1:22" s="47" customFormat="1" ht="14.4" x14ac:dyDescent="0.3">
      <c r="A192" s="532"/>
      <c r="B192" s="417" t="s">
        <v>469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4"/>
      <c r="P192" s="495" t="s">
        <v>31</v>
      </c>
      <c r="Q192" s="38"/>
      <c r="R192" s="38" t="s">
        <v>198</v>
      </c>
      <c r="S192" s="19">
        <v>389</v>
      </c>
      <c r="T192" s="19">
        <v>430</v>
      </c>
      <c r="U192" s="19">
        <v>461</v>
      </c>
      <c r="V192" s="340"/>
    </row>
    <row r="193" spans="1:22" s="47" customFormat="1" ht="14.4" x14ac:dyDescent="0.3">
      <c r="A193" s="532"/>
      <c r="B193" s="417" t="s">
        <v>471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4"/>
      <c r="P193" s="495" t="s">
        <v>31</v>
      </c>
      <c r="Q193" s="38"/>
      <c r="R193" s="38" t="s">
        <v>198</v>
      </c>
      <c r="S193" s="19">
        <v>522</v>
      </c>
      <c r="T193" s="19">
        <v>230</v>
      </c>
      <c r="U193" s="19">
        <v>298</v>
      </c>
    </row>
    <row r="194" spans="1:22" s="47" customFormat="1" ht="14.4" x14ac:dyDescent="0.3">
      <c r="A194" s="532"/>
      <c r="B194" s="428" t="s">
        <v>467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46"/>
      <c r="P194" s="496" t="s">
        <v>31</v>
      </c>
      <c r="Q194" s="99"/>
      <c r="R194" s="99" t="s">
        <v>198</v>
      </c>
      <c r="S194" s="136">
        <v>9700</v>
      </c>
      <c r="T194" s="136">
        <v>11600</v>
      </c>
      <c r="U194" s="136">
        <v>25474</v>
      </c>
    </row>
    <row r="195" spans="1:22" s="17" customFormat="1" ht="14.4" x14ac:dyDescent="0.3">
      <c r="A195" s="532"/>
      <c r="B195" s="593" t="s">
        <v>340</v>
      </c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644" t="s">
        <v>31</v>
      </c>
      <c r="Q195" s="459"/>
      <c r="R195" s="459" t="s">
        <v>198</v>
      </c>
      <c r="S195" s="634">
        <v>9700</v>
      </c>
      <c r="T195" s="634">
        <v>11600</v>
      </c>
      <c r="U195" s="634">
        <v>25507</v>
      </c>
      <c r="V195" s="411"/>
    </row>
    <row r="196" spans="1:22" s="47" customFormat="1" ht="14.4" x14ac:dyDescent="0.3">
      <c r="A196" s="532"/>
      <c r="B196" s="417" t="s">
        <v>473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495" t="s">
        <v>31</v>
      </c>
      <c r="Q196" s="38"/>
      <c r="R196" s="38" t="s">
        <v>198</v>
      </c>
      <c r="S196" s="19">
        <v>0</v>
      </c>
      <c r="T196" s="19">
        <v>0</v>
      </c>
      <c r="U196" s="19">
        <v>2</v>
      </c>
    </row>
    <row r="197" spans="1:22" s="47" customFormat="1" ht="14.4" x14ac:dyDescent="0.3">
      <c r="A197" s="532"/>
      <c r="B197" s="417" t="s">
        <v>469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495" t="s">
        <v>31</v>
      </c>
      <c r="Q197" s="38"/>
      <c r="R197" s="38" t="s">
        <v>198</v>
      </c>
      <c r="S197" s="19">
        <v>0</v>
      </c>
      <c r="T197" s="19">
        <v>0</v>
      </c>
      <c r="U197" s="19">
        <v>31</v>
      </c>
    </row>
    <row r="198" spans="1:22" s="47" customFormat="1" ht="14.4" x14ac:dyDescent="0.3">
      <c r="A198" s="532"/>
      <c r="B198" s="428" t="s">
        <v>467</v>
      </c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496" t="s">
        <v>31</v>
      </c>
      <c r="Q198" s="99"/>
      <c r="R198" s="99" t="s">
        <v>198</v>
      </c>
      <c r="S198" s="136">
        <v>9700</v>
      </c>
      <c r="T198" s="136">
        <v>11600</v>
      </c>
      <c r="U198" s="136">
        <v>25474</v>
      </c>
    </row>
    <row r="199" spans="1:22" s="17" customFormat="1" ht="14.4" x14ac:dyDescent="0.3">
      <c r="A199" s="532"/>
      <c r="B199" s="449" t="s">
        <v>341</v>
      </c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623" t="s">
        <v>11</v>
      </c>
      <c r="O199" s="290"/>
      <c r="P199" s="487" t="s">
        <v>31</v>
      </c>
      <c r="Q199" s="462"/>
      <c r="R199" s="462" t="s">
        <v>15</v>
      </c>
      <c r="S199" s="622">
        <f>S195/S59*100</f>
        <v>65.54939856737397</v>
      </c>
      <c r="T199" s="622">
        <f>T195/T59*100</f>
        <v>68.351894408107952</v>
      </c>
      <c r="U199" s="622">
        <f>U195/U59*100</f>
        <v>144.44192762897106</v>
      </c>
      <c r="V199" s="438"/>
    </row>
    <row r="200" spans="1:22" s="54" customFormat="1" ht="14.4" x14ac:dyDescent="0.3">
      <c r="A200" s="532"/>
      <c r="B200" s="415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4"/>
      <c r="O200" s="33"/>
      <c r="P200" s="485"/>
      <c r="Q200" s="38"/>
      <c r="R200" s="38"/>
      <c r="S200" s="39"/>
      <c r="T200" s="32"/>
      <c r="U200" s="32"/>
      <c r="V200" s="310"/>
    </row>
    <row r="201" spans="1:22" s="47" customFormat="1" ht="14.4" x14ac:dyDescent="0.3">
      <c r="A201" s="523"/>
      <c r="B201" s="568" t="s">
        <v>443</v>
      </c>
      <c r="C201" s="615"/>
      <c r="D201" s="615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  <c r="P201" s="616"/>
      <c r="Q201" s="615"/>
      <c r="R201" s="617"/>
      <c r="S201" s="617"/>
      <c r="T201" s="617"/>
      <c r="U201" s="617"/>
      <c r="V201" s="471"/>
    </row>
    <row r="202" spans="1:22" s="47" customFormat="1" ht="14.4" x14ac:dyDescent="0.3">
      <c r="A202" s="523"/>
      <c r="B202" s="415" t="s">
        <v>580</v>
      </c>
      <c r="C202" s="4" t="s">
        <v>11</v>
      </c>
      <c r="D202" s="4"/>
      <c r="E202" s="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485" t="s">
        <v>37</v>
      </c>
      <c r="Q202" s="38"/>
      <c r="R202" s="276" t="s">
        <v>195</v>
      </c>
      <c r="S202" s="8">
        <v>0</v>
      </c>
      <c r="T202" s="9">
        <v>0</v>
      </c>
      <c r="U202" s="9">
        <v>0</v>
      </c>
      <c r="V202" s="464" t="s">
        <v>342</v>
      </c>
    </row>
    <row r="203" spans="1:22" s="47" customFormat="1" ht="27.6" x14ac:dyDescent="0.3">
      <c r="A203" s="523"/>
      <c r="B203" s="104" t="s">
        <v>581</v>
      </c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486" t="s">
        <v>37</v>
      </c>
      <c r="Q203" s="99"/>
      <c r="R203" s="277" t="s">
        <v>195</v>
      </c>
      <c r="S203" s="142">
        <v>0</v>
      </c>
      <c r="T203" s="113">
        <v>0</v>
      </c>
      <c r="U203" s="113">
        <v>0</v>
      </c>
      <c r="V203" s="464" t="s">
        <v>342</v>
      </c>
    </row>
    <row r="204" spans="1:22" s="47" customFormat="1" ht="14.4" x14ac:dyDescent="0.3">
      <c r="A204" s="523"/>
      <c r="B204" s="102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502"/>
      <c r="Q204" s="103"/>
      <c r="R204" s="103"/>
      <c r="S204" s="140"/>
      <c r="T204" s="518"/>
      <c r="U204" s="9"/>
      <c r="V204" s="275"/>
    </row>
    <row r="205" spans="1:22" s="47" customFormat="1" ht="14.4" x14ac:dyDescent="0.3">
      <c r="A205" s="523"/>
      <c r="B205" s="568" t="s">
        <v>193</v>
      </c>
      <c r="C205" s="615"/>
      <c r="D205" s="615"/>
      <c r="E205" s="615"/>
      <c r="F205" s="615"/>
      <c r="G205" s="615"/>
      <c r="H205" s="615"/>
      <c r="I205" s="615"/>
      <c r="J205" s="615"/>
      <c r="K205" s="615"/>
      <c r="L205" s="615"/>
      <c r="M205" s="615"/>
      <c r="N205" s="615"/>
      <c r="O205" s="615"/>
      <c r="P205" s="616"/>
      <c r="Q205" s="615"/>
      <c r="R205" s="617"/>
      <c r="S205" s="617"/>
      <c r="T205" s="617"/>
      <c r="U205" s="617"/>
      <c r="V205" s="471"/>
    </row>
    <row r="206" spans="1:22" s="47" customFormat="1" ht="14.4" x14ac:dyDescent="0.3">
      <c r="A206" s="523"/>
      <c r="B206" s="104" t="s">
        <v>582</v>
      </c>
      <c r="C206" s="99"/>
      <c r="D206" s="90"/>
      <c r="E206" s="113" t="s">
        <v>11</v>
      </c>
      <c r="F206" s="113" t="s">
        <v>11</v>
      </c>
      <c r="G206" s="113"/>
      <c r="H206" s="113"/>
      <c r="I206" s="113"/>
      <c r="J206" s="99"/>
      <c r="K206" s="113" t="s">
        <v>11</v>
      </c>
      <c r="L206" s="99"/>
      <c r="M206" s="99"/>
      <c r="N206" s="99"/>
      <c r="O206" s="90"/>
      <c r="P206" s="486" t="s">
        <v>26</v>
      </c>
      <c r="Q206" s="99" t="s">
        <v>82</v>
      </c>
      <c r="R206" s="99" t="s">
        <v>195</v>
      </c>
      <c r="S206" s="113">
        <v>0</v>
      </c>
      <c r="T206" s="142">
        <v>0</v>
      </c>
      <c r="U206" s="142">
        <v>0</v>
      </c>
      <c r="V206" s="468"/>
    </row>
    <row r="207" spans="1:22" s="54" customFormat="1" ht="14.4" x14ac:dyDescent="0.3">
      <c r="A207" s="523"/>
      <c r="B207" s="415"/>
      <c r="C207" s="38"/>
      <c r="D207" s="13"/>
      <c r="E207" s="9"/>
      <c r="F207" s="9"/>
      <c r="G207" s="9"/>
      <c r="H207" s="9"/>
      <c r="I207" s="9"/>
      <c r="J207" s="38"/>
      <c r="K207" s="9"/>
      <c r="L207" s="38"/>
      <c r="M207" s="38"/>
      <c r="N207" s="38"/>
      <c r="O207" s="13"/>
      <c r="P207" s="485"/>
      <c r="Q207" s="38"/>
      <c r="R207" s="38"/>
      <c r="S207" s="9"/>
      <c r="T207" s="8"/>
      <c r="U207" s="8"/>
      <c r="V207" s="468"/>
    </row>
    <row r="208" spans="1:22" s="47" customFormat="1" ht="14.4" x14ac:dyDescent="0.3">
      <c r="A208" s="556"/>
      <c r="B208" s="568" t="s">
        <v>475</v>
      </c>
      <c r="C208" s="615"/>
      <c r="D208" s="615"/>
      <c r="E208" s="615"/>
      <c r="F208" s="615"/>
      <c r="G208" s="615"/>
      <c r="H208" s="615"/>
      <c r="I208" s="615"/>
      <c r="J208" s="615"/>
      <c r="K208" s="615"/>
      <c r="L208" s="615"/>
      <c r="M208" s="615"/>
      <c r="N208" s="615"/>
      <c r="O208" s="615"/>
      <c r="P208" s="616"/>
      <c r="Q208" s="615"/>
      <c r="R208" s="617"/>
      <c r="S208" s="617"/>
      <c r="T208" s="617"/>
      <c r="U208" s="617"/>
      <c r="V208" s="468"/>
    </row>
    <row r="209" spans="1:22" s="47" customFormat="1" ht="27.6" x14ac:dyDescent="0.3">
      <c r="A209" s="532"/>
      <c r="B209" s="415" t="s">
        <v>579</v>
      </c>
      <c r="C209" s="38"/>
      <c r="D209" s="13"/>
      <c r="E209" s="9" t="s">
        <v>11</v>
      </c>
      <c r="F209" s="9" t="s">
        <v>11</v>
      </c>
      <c r="G209" s="9"/>
      <c r="H209" s="9"/>
      <c r="I209" s="9"/>
      <c r="J209" s="38"/>
      <c r="K209" s="9" t="s">
        <v>11</v>
      </c>
      <c r="L209" s="9"/>
      <c r="M209" s="9" t="s">
        <v>11</v>
      </c>
      <c r="N209" s="38"/>
      <c r="O209" s="13"/>
      <c r="P209" s="485" t="s">
        <v>458</v>
      </c>
      <c r="Q209" s="38"/>
      <c r="R209" s="38" t="s">
        <v>195</v>
      </c>
      <c r="S209" s="100">
        <v>33</v>
      </c>
      <c r="T209" s="100">
        <v>65</v>
      </c>
      <c r="U209" s="100">
        <v>113</v>
      </c>
      <c r="V209" s="468"/>
    </row>
    <row r="210" spans="1:22" s="47" customFormat="1" ht="14.4" x14ac:dyDescent="0.3">
      <c r="A210" s="532"/>
      <c r="B210" s="415" t="s">
        <v>474</v>
      </c>
      <c r="C210" s="38"/>
      <c r="D210" s="13"/>
      <c r="E210" s="9"/>
      <c r="F210" s="9"/>
      <c r="G210" s="9"/>
      <c r="H210" s="9"/>
      <c r="I210" s="9"/>
      <c r="J210" s="38"/>
      <c r="K210" s="9"/>
      <c r="L210" s="38"/>
      <c r="M210" s="38"/>
      <c r="N210" s="38"/>
      <c r="O210" s="13"/>
      <c r="P210" s="485" t="s">
        <v>458</v>
      </c>
      <c r="Q210" s="38"/>
      <c r="R210" s="38" t="s">
        <v>197</v>
      </c>
      <c r="S210" s="100">
        <v>1931029</v>
      </c>
      <c r="T210" s="100">
        <v>5562221</v>
      </c>
      <c r="U210" s="100">
        <v>6866941</v>
      </c>
      <c r="V210" s="468"/>
    </row>
    <row r="211" spans="1:22" s="47" customFormat="1" ht="14.4" x14ac:dyDescent="0.3">
      <c r="A211" s="532"/>
      <c r="B211" s="104" t="s">
        <v>578</v>
      </c>
      <c r="C211" s="99"/>
      <c r="D211" s="90"/>
      <c r="E211" s="113"/>
      <c r="F211" s="113"/>
      <c r="G211" s="113"/>
      <c r="H211" s="113"/>
      <c r="I211" s="113"/>
      <c r="J211" s="99"/>
      <c r="K211" s="113"/>
      <c r="L211" s="99"/>
      <c r="M211" s="99"/>
      <c r="N211" s="99"/>
      <c r="O211" s="90"/>
      <c r="P211" s="486" t="s">
        <v>458</v>
      </c>
      <c r="Q211" s="99"/>
      <c r="R211" s="99" t="s">
        <v>195</v>
      </c>
      <c r="S211" s="106">
        <v>1</v>
      </c>
      <c r="T211" s="106">
        <v>4</v>
      </c>
      <c r="U211" s="106">
        <v>40</v>
      </c>
      <c r="V211" s="468"/>
    </row>
    <row r="212" spans="1:22" s="47" customFormat="1" ht="14.4" x14ac:dyDescent="0.3">
      <c r="A212" s="532"/>
      <c r="B212" s="415"/>
      <c r="C212" s="38"/>
      <c r="D212" s="13"/>
      <c r="E212" s="9"/>
      <c r="F212" s="9"/>
      <c r="G212" s="9"/>
      <c r="H212" s="9"/>
      <c r="I212" s="9"/>
      <c r="J212" s="38"/>
      <c r="K212" s="9"/>
      <c r="L212" s="38"/>
      <c r="M212" s="38"/>
      <c r="N212" s="38"/>
      <c r="O212" s="13"/>
      <c r="P212" s="485"/>
      <c r="Q212" s="38"/>
      <c r="R212" s="38"/>
      <c r="S212" s="9"/>
      <c r="T212" s="8"/>
      <c r="U212" s="8"/>
      <c r="V212" s="468"/>
    </row>
    <row r="213" spans="1:22" s="47" customFormat="1" ht="14.4" hidden="1" x14ac:dyDescent="0.3">
      <c r="A213" s="532"/>
      <c r="B213" s="415"/>
      <c r="C213" s="38"/>
      <c r="D213" s="13"/>
      <c r="E213" s="9"/>
      <c r="F213" s="9"/>
      <c r="G213" s="9"/>
      <c r="H213" s="9"/>
      <c r="I213" s="9"/>
      <c r="J213" s="38"/>
      <c r="K213" s="9"/>
      <c r="L213" s="38"/>
      <c r="M213" s="38"/>
      <c r="N213" s="38"/>
      <c r="O213" s="13"/>
      <c r="P213" s="485"/>
      <c r="Q213" s="38"/>
      <c r="R213" s="38"/>
      <c r="S213" s="9"/>
      <c r="T213" s="8"/>
      <c r="U213" s="8"/>
      <c r="V213" s="468"/>
    </row>
    <row r="214" spans="1:22" s="47" customFormat="1" ht="14.4" hidden="1" x14ac:dyDescent="0.3">
      <c r="A214" s="532"/>
      <c r="B214" s="415"/>
      <c r="C214" s="38"/>
      <c r="D214" s="13"/>
      <c r="E214" s="9"/>
      <c r="F214" s="9"/>
      <c r="G214" s="9"/>
      <c r="H214" s="9"/>
      <c r="I214" s="9"/>
      <c r="J214" s="38"/>
      <c r="K214" s="9"/>
      <c r="L214" s="38"/>
      <c r="M214" s="38"/>
      <c r="N214" s="38"/>
      <c r="O214" s="13"/>
      <c r="P214" s="485"/>
      <c r="Q214" s="38"/>
      <c r="R214" s="38"/>
      <c r="S214" s="9"/>
      <c r="T214" s="8"/>
      <c r="U214" s="8"/>
      <c r="V214" s="468"/>
    </row>
    <row r="215" spans="1:22" ht="14.4" hidden="1" x14ac:dyDescent="0.3">
      <c r="S215" s="57"/>
      <c r="T215" s="57"/>
      <c r="U215" s="57"/>
    </row>
    <row r="216" spans="1:22" ht="14.4" hidden="1" x14ac:dyDescent="0.3">
      <c r="S216" s="57"/>
      <c r="T216" s="57"/>
      <c r="U216" s="57"/>
    </row>
    <row r="217" spans="1:22" ht="14.4" hidden="1" x14ac:dyDescent="0.3">
      <c r="S217" s="57"/>
      <c r="T217" s="57"/>
      <c r="U217" s="57"/>
    </row>
    <row r="218" spans="1:22" ht="14.4" hidden="1" x14ac:dyDescent="0.3">
      <c r="S218" s="57"/>
      <c r="T218" s="57"/>
      <c r="U218" s="57"/>
    </row>
    <row r="219" spans="1:22" ht="14.4" hidden="1" x14ac:dyDescent="0.3">
      <c r="S219" s="57"/>
      <c r="T219" s="57"/>
      <c r="U219" s="57"/>
    </row>
    <row r="220" spans="1:22" ht="14.4" hidden="1" x14ac:dyDescent="0.3">
      <c r="S220" s="57"/>
      <c r="T220" s="57"/>
      <c r="U220" s="57"/>
    </row>
    <row r="221" spans="1:22" ht="14.4" hidden="1" x14ac:dyDescent="0.3">
      <c r="S221" s="57"/>
      <c r="T221" s="57"/>
      <c r="U221" s="57"/>
    </row>
    <row r="222" spans="1:22" ht="14.4" hidden="1" x14ac:dyDescent="0.3">
      <c r="S222" s="57"/>
      <c r="T222" s="57"/>
      <c r="U222" s="57"/>
    </row>
    <row r="223" spans="1:22" ht="14.4" hidden="1" x14ac:dyDescent="0.3">
      <c r="S223" s="57"/>
      <c r="T223" s="57"/>
      <c r="U223" s="57"/>
    </row>
    <row r="224" spans="1:22" ht="14.4" hidden="1" x14ac:dyDescent="0.3">
      <c r="S224" s="57"/>
      <c r="T224" s="57"/>
      <c r="U224" s="57"/>
    </row>
    <row r="225" spans="19:21" ht="14.4" hidden="1" x14ac:dyDescent="0.3">
      <c r="S225" s="57"/>
      <c r="T225" s="57"/>
      <c r="U225" s="57"/>
    </row>
    <row r="226" spans="19:21" ht="14.4" hidden="1" x14ac:dyDescent="0.3">
      <c r="S226" s="57"/>
      <c r="T226" s="57"/>
      <c r="U226" s="57"/>
    </row>
    <row r="227" spans="19:21" ht="14.4" hidden="1" x14ac:dyDescent="0.3">
      <c r="S227" s="57"/>
      <c r="T227" s="57"/>
      <c r="U227" s="57"/>
    </row>
    <row r="228" spans="19:21" ht="14.4" hidden="1" x14ac:dyDescent="0.3">
      <c r="S228" s="57"/>
      <c r="T228" s="57"/>
      <c r="U228" s="57"/>
    </row>
    <row r="229" spans="19:21" ht="14.4" hidden="1" x14ac:dyDescent="0.3">
      <c r="S229" s="57"/>
      <c r="T229" s="57"/>
      <c r="U229" s="57"/>
    </row>
    <row r="230" spans="19:21" ht="14.4" hidden="1" x14ac:dyDescent="0.3">
      <c r="S230" s="57"/>
      <c r="T230" s="57"/>
      <c r="U230" s="57"/>
    </row>
    <row r="231" spans="19:21" ht="14.4" hidden="1" x14ac:dyDescent="0.3">
      <c r="S231" s="57"/>
      <c r="T231" s="57"/>
      <c r="U231" s="57"/>
    </row>
    <row r="232" spans="19:21" ht="14.4" hidden="1" x14ac:dyDescent="0.3">
      <c r="S232" s="57"/>
      <c r="T232" s="57"/>
      <c r="U232" s="57"/>
    </row>
    <row r="233" spans="19:21" ht="14.4" hidden="1" x14ac:dyDescent="0.3">
      <c r="S233" s="57"/>
      <c r="T233" s="57"/>
      <c r="U233" s="57"/>
    </row>
    <row r="234" spans="19:21" ht="14.4" hidden="1" x14ac:dyDescent="0.3">
      <c r="S234" s="57"/>
      <c r="T234" s="57"/>
      <c r="U234" s="57"/>
    </row>
    <row r="235" spans="19:21" ht="14.4" hidden="1" x14ac:dyDescent="0.3">
      <c r="S235" s="57"/>
      <c r="T235" s="57"/>
      <c r="U235" s="57"/>
    </row>
    <row r="236" spans="19:21" ht="14.4" hidden="1" x14ac:dyDescent="0.3">
      <c r="S236" s="57"/>
      <c r="T236" s="57"/>
      <c r="U236" s="57"/>
    </row>
    <row r="237" spans="19:21" ht="14.4" hidden="1" x14ac:dyDescent="0.3">
      <c r="S237" s="57"/>
      <c r="T237" s="57"/>
      <c r="U237" s="57"/>
    </row>
    <row r="238" spans="19:21" ht="14.4" hidden="1" x14ac:dyDescent="0.3">
      <c r="S238" s="57"/>
      <c r="T238" s="57"/>
      <c r="U238" s="57"/>
    </row>
    <row r="239" spans="19:21" ht="14.4" hidden="1" x14ac:dyDescent="0.3">
      <c r="S239" s="57"/>
      <c r="T239" s="57"/>
      <c r="U239" s="57"/>
    </row>
    <row r="240" spans="19:21" ht="14.4" hidden="1" x14ac:dyDescent="0.3">
      <c r="S240" s="57"/>
      <c r="T240" s="57"/>
      <c r="U240" s="57"/>
    </row>
    <row r="241" spans="19:21" ht="14.4" hidden="1" x14ac:dyDescent="0.3">
      <c r="S241" s="57"/>
      <c r="T241" s="57"/>
      <c r="U241" s="57"/>
    </row>
    <row r="242" spans="19:21" ht="14.4" hidden="1" x14ac:dyDescent="0.3">
      <c r="S242" s="57"/>
      <c r="T242" s="57"/>
      <c r="U242" s="57"/>
    </row>
    <row r="243" spans="19:21" ht="14.4" hidden="1" x14ac:dyDescent="0.3">
      <c r="S243" s="57"/>
      <c r="T243" s="57"/>
      <c r="U243" s="57"/>
    </row>
    <row r="244" spans="19:21" ht="14.4" hidden="1" x14ac:dyDescent="0.3">
      <c r="S244" s="57"/>
      <c r="T244" s="57"/>
      <c r="U244" s="57"/>
    </row>
    <row r="245" spans="19:21" ht="14.4" hidden="1" x14ac:dyDescent="0.3">
      <c r="S245" s="57"/>
      <c r="T245" s="57"/>
      <c r="U245" s="57"/>
    </row>
    <row r="246" spans="19:21" ht="14.4" hidden="1" x14ac:dyDescent="0.3">
      <c r="S246" s="57"/>
      <c r="T246" s="57"/>
      <c r="U246" s="57"/>
    </row>
    <row r="247" spans="19:21" ht="14.4" hidden="1" x14ac:dyDescent="0.3">
      <c r="S247" s="57"/>
      <c r="T247" s="57"/>
      <c r="U247" s="57"/>
    </row>
    <row r="248" spans="19:21" ht="14.4" hidden="1" x14ac:dyDescent="0.3">
      <c r="S248" s="57"/>
      <c r="T248" s="57"/>
      <c r="U248" s="57"/>
    </row>
    <row r="249" spans="19:21" ht="14.4" hidden="1" x14ac:dyDescent="0.3">
      <c r="S249" s="57"/>
      <c r="T249" s="57"/>
      <c r="U249" s="57"/>
    </row>
    <row r="250" spans="19:21" ht="14.4" hidden="1" x14ac:dyDescent="0.3">
      <c r="S250" s="57"/>
      <c r="T250" s="57"/>
      <c r="U250" s="57"/>
    </row>
    <row r="251" spans="19:21" ht="14.4" hidden="1" x14ac:dyDescent="0.3">
      <c r="S251" s="57"/>
      <c r="T251" s="57"/>
      <c r="U251" s="57"/>
    </row>
    <row r="252" spans="19:21" ht="14.4" hidden="1" x14ac:dyDescent="0.3">
      <c r="S252" s="57"/>
      <c r="T252" s="57"/>
      <c r="U252" s="57"/>
    </row>
    <row r="253" spans="19:21" ht="14.4" hidden="1" x14ac:dyDescent="0.3">
      <c r="S253" s="57"/>
      <c r="T253" s="57"/>
      <c r="U253" s="57"/>
    </row>
    <row r="254" spans="19:21" ht="14.4" hidden="1" x14ac:dyDescent="0.3">
      <c r="S254" s="57"/>
      <c r="T254" s="57"/>
      <c r="U254" s="57"/>
    </row>
    <row r="255" spans="19:21" ht="14.4" hidden="1" x14ac:dyDescent="0.3">
      <c r="S255" s="57"/>
      <c r="T255" s="57"/>
      <c r="U255" s="57"/>
    </row>
    <row r="256" spans="19:21" ht="14.4" hidden="1" x14ac:dyDescent="0.3">
      <c r="S256" s="57"/>
      <c r="T256" s="57"/>
      <c r="U256" s="57"/>
    </row>
    <row r="257" spans="19:21" ht="14.4" hidden="1" x14ac:dyDescent="0.3">
      <c r="S257" s="57"/>
      <c r="T257" s="57"/>
      <c r="U257" s="57"/>
    </row>
    <row r="258" spans="19:21" ht="14.4" hidden="1" x14ac:dyDescent="0.3">
      <c r="S258" s="57"/>
      <c r="T258" s="57"/>
      <c r="U258" s="57"/>
    </row>
    <row r="259" spans="19:21" ht="14.4" hidden="1" x14ac:dyDescent="0.3">
      <c r="S259" s="57"/>
      <c r="T259" s="57"/>
      <c r="U259" s="57"/>
    </row>
    <row r="260" spans="19:21" ht="14.4" hidden="1" x14ac:dyDescent="0.3">
      <c r="S260" s="57"/>
      <c r="T260" s="57"/>
      <c r="U260" s="57"/>
    </row>
    <row r="261" spans="19:21" ht="14.4" hidden="1" x14ac:dyDescent="0.3">
      <c r="S261" s="57"/>
      <c r="T261" s="57"/>
      <c r="U261" s="57"/>
    </row>
    <row r="262" spans="19:21" ht="14.4" hidden="1" x14ac:dyDescent="0.3">
      <c r="S262" s="57"/>
      <c r="T262" s="57"/>
      <c r="U262" s="57"/>
    </row>
    <row r="263" spans="19:21" ht="14.4" hidden="1" x14ac:dyDescent="0.3">
      <c r="S263" s="57"/>
      <c r="T263" s="57"/>
      <c r="U263" s="57"/>
    </row>
    <row r="264" spans="19:21" ht="14.4" hidden="1" x14ac:dyDescent="0.3">
      <c r="S264" s="57"/>
      <c r="T264" s="57"/>
      <c r="U264" s="57"/>
    </row>
    <row r="265" spans="19:21" ht="14.4" hidden="1" x14ac:dyDescent="0.3">
      <c r="S265" s="57"/>
      <c r="T265" s="57"/>
      <c r="U265" s="57"/>
    </row>
    <row r="266" spans="19:21" ht="14.4" hidden="1" x14ac:dyDescent="0.3">
      <c r="S266" s="57"/>
      <c r="T266" s="57"/>
      <c r="U266" s="57"/>
    </row>
    <row r="267" spans="19:21" ht="14.4" hidden="1" x14ac:dyDescent="0.3">
      <c r="S267" s="57"/>
      <c r="T267" s="57"/>
      <c r="U267" s="57"/>
    </row>
    <row r="268" spans="19:21" ht="14.4" hidden="1" x14ac:dyDescent="0.3">
      <c r="S268" s="57"/>
      <c r="T268" s="57"/>
      <c r="U268" s="57"/>
    </row>
    <row r="269" spans="19:21" ht="14.4" hidden="1" x14ac:dyDescent="0.3">
      <c r="S269" s="57"/>
      <c r="T269" s="57"/>
      <c r="U269" s="57"/>
    </row>
    <row r="270" spans="19:21" ht="14.4" hidden="1" x14ac:dyDescent="0.3">
      <c r="S270" s="57"/>
      <c r="T270" s="57"/>
      <c r="U270" s="57"/>
    </row>
    <row r="271" spans="19:21" ht="14.4" hidden="1" x14ac:dyDescent="0.3">
      <c r="S271" s="57"/>
      <c r="T271" s="57"/>
      <c r="U271" s="57"/>
    </row>
    <row r="272" spans="19:21" ht="14.4" hidden="1" x14ac:dyDescent="0.3">
      <c r="S272" s="57"/>
      <c r="T272" s="57"/>
      <c r="U272" s="57"/>
    </row>
    <row r="273" spans="19:21" ht="14.4" hidden="1" x14ac:dyDescent="0.3">
      <c r="S273" s="57"/>
      <c r="T273" s="57"/>
      <c r="U273" s="57"/>
    </row>
    <row r="274" spans="19:21" ht="14.4" hidden="1" x14ac:dyDescent="0.3">
      <c r="S274" s="57"/>
      <c r="T274" s="57"/>
      <c r="U274" s="57"/>
    </row>
    <row r="275" spans="19:21" ht="14.4" hidden="1" x14ac:dyDescent="0.3">
      <c r="S275" s="57"/>
      <c r="T275" s="57"/>
      <c r="U275" s="57"/>
    </row>
    <row r="276" spans="19:21" ht="14.4" hidden="1" x14ac:dyDescent="0.3">
      <c r="S276" s="57"/>
      <c r="T276" s="57"/>
      <c r="U276" s="57"/>
    </row>
    <row r="277" spans="19:21" ht="14.4" hidden="1" x14ac:dyDescent="0.3">
      <c r="S277" s="57"/>
      <c r="T277" s="57"/>
      <c r="U277" s="57"/>
    </row>
    <row r="278" spans="19:21" ht="14.4" hidden="1" x14ac:dyDescent="0.3">
      <c r="S278" s="57"/>
      <c r="T278" s="57"/>
      <c r="U278" s="57"/>
    </row>
    <row r="279" spans="19:21" ht="14.4" hidden="1" x14ac:dyDescent="0.3">
      <c r="S279" s="57"/>
      <c r="T279" s="57"/>
      <c r="U279" s="57"/>
    </row>
    <row r="280" spans="19:21" ht="14.4" hidden="1" x14ac:dyDescent="0.3">
      <c r="S280" s="57"/>
      <c r="T280" s="57"/>
      <c r="U280" s="57"/>
    </row>
    <row r="281" spans="19:21" ht="14.4" hidden="1" x14ac:dyDescent="0.3">
      <c r="S281" s="57"/>
      <c r="T281" s="57"/>
      <c r="U281" s="57"/>
    </row>
    <row r="282" spans="19:21" ht="14.4" hidden="1" x14ac:dyDescent="0.3">
      <c r="S282" s="57"/>
      <c r="T282" s="57"/>
      <c r="U282" s="57"/>
    </row>
    <row r="283" spans="19:21" ht="14.4" hidden="1" x14ac:dyDescent="0.3">
      <c r="S283" s="57"/>
      <c r="T283" s="57"/>
      <c r="U283" s="57"/>
    </row>
    <row r="284" spans="19:21" ht="14.4" hidden="1" x14ac:dyDescent="0.3">
      <c r="S284" s="57"/>
      <c r="T284" s="57"/>
      <c r="U284" s="57"/>
    </row>
    <row r="285" spans="19:21" ht="14.4" hidden="1" x14ac:dyDescent="0.3">
      <c r="S285" s="57"/>
      <c r="T285" s="57"/>
      <c r="U285" s="57"/>
    </row>
    <row r="286" spans="19:21" ht="14.4" hidden="1" x14ac:dyDescent="0.3">
      <c r="S286" s="57"/>
      <c r="T286" s="57"/>
      <c r="U286" s="57"/>
    </row>
    <row r="287" spans="19:21" ht="14.4" hidden="1" x14ac:dyDescent="0.3">
      <c r="S287" s="57"/>
      <c r="T287" s="57"/>
      <c r="U287" s="57"/>
    </row>
    <row r="288" spans="19:21" ht="14.4" hidden="1" x14ac:dyDescent="0.3">
      <c r="S288" s="57"/>
      <c r="T288" s="57"/>
      <c r="U288" s="57"/>
    </row>
    <row r="289" spans="19:21" ht="14.4" hidden="1" x14ac:dyDescent="0.3">
      <c r="S289" s="57"/>
      <c r="T289" s="57"/>
      <c r="U289" s="57"/>
    </row>
    <row r="290" spans="19:21" ht="14.4" hidden="1" x14ac:dyDescent="0.3">
      <c r="S290" s="57"/>
      <c r="T290" s="57"/>
      <c r="U290" s="57"/>
    </row>
    <row r="291" spans="19:21" ht="14.4" hidden="1" x14ac:dyDescent="0.3">
      <c r="S291" s="57"/>
      <c r="T291" s="57"/>
      <c r="U291" s="57"/>
    </row>
    <row r="292" spans="19:21" ht="14.4" hidden="1" x14ac:dyDescent="0.3">
      <c r="S292" s="57"/>
      <c r="T292" s="57"/>
      <c r="U292" s="57"/>
    </row>
    <row r="293" spans="19:21" ht="14.4" hidden="1" x14ac:dyDescent="0.3">
      <c r="S293" s="57"/>
      <c r="T293" s="57"/>
      <c r="U293" s="57"/>
    </row>
    <row r="294" spans="19:21" ht="14.4" hidden="1" x14ac:dyDescent="0.3">
      <c r="S294" s="57"/>
      <c r="T294" s="57"/>
      <c r="U294" s="57"/>
    </row>
    <row r="295" spans="19:21" ht="14.4" hidden="1" x14ac:dyDescent="0.3">
      <c r="S295" s="57"/>
      <c r="T295" s="57"/>
      <c r="U295" s="57"/>
    </row>
    <row r="296" spans="19:21" ht="14.4" hidden="1" x14ac:dyDescent="0.3">
      <c r="S296" s="57"/>
      <c r="T296" s="57"/>
      <c r="U296" s="57"/>
    </row>
    <row r="297" spans="19:21" ht="14.4" hidden="1" x14ac:dyDescent="0.3">
      <c r="S297" s="57"/>
      <c r="T297" s="57"/>
      <c r="U297" s="57"/>
    </row>
    <row r="298" spans="19:21" ht="14.4" hidden="1" x14ac:dyDescent="0.3">
      <c r="S298" s="57"/>
      <c r="T298" s="57"/>
      <c r="U298" s="57"/>
    </row>
    <row r="299" spans="19:21" ht="14.4" hidden="1" x14ac:dyDescent="0.3">
      <c r="S299" s="57"/>
      <c r="T299" s="57"/>
      <c r="U299" s="57"/>
    </row>
    <row r="300" spans="19:21" ht="14.4" hidden="1" x14ac:dyDescent="0.3">
      <c r="S300" s="57"/>
      <c r="T300" s="57"/>
      <c r="U300" s="57"/>
    </row>
    <row r="301" spans="19:21" ht="14.4" hidden="1" x14ac:dyDescent="0.3">
      <c r="S301" s="57"/>
      <c r="T301" s="57"/>
      <c r="U301" s="57"/>
    </row>
    <row r="302" spans="19:21" ht="14.4" hidden="1" x14ac:dyDescent="0.3">
      <c r="S302" s="57"/>
      <c r="T302" s="57"/>
      <c r="U302" s="57"/>
    </row>
    <row r="303" spans="19:21" ht="14.4" hidden="1" x14ac:dyDescent="0.3">
      <c r="S303" s="57"/>
      <c r="T303" s="57"/>
      <c r="U303" s="57"/>
    </row>
    <row r="304" spans="19:21" ht="14.4" hidden="1" x14ac:dyDescent="0.3">
      <c r="S304" s="57"/>
      <c r="T304" s="57"/>
      <c r="U304" s="57"/>
    </row>
    <row r="305" spans="19:21" ht="14.4" hidden="1" x14ac:dyDescent="0.3">
      <c r="S305" s="57"/>
      <c r="T305" s="57"/>
      <c r="U305" s="57"/>
    </row>
    <row r="306" spans="19:21" ht="14.4" hidden="1" x14ac:dyDescent="0.3">
      <c r="S306" s="57"/>
      <c r="T306" s="57"/>
      <c r="U306" s="57"/>
    </row>
    <row r="307" spans="19:21" ht="14.4" hidden="1" x14ac:dyDescent="0.3">
      <c r="S307" s="57"/>
      <c r="T307" s="57"/>
      <c r="U307" s="57"/>
    </row>
    <row r="308" spans="19:21" ht="14.4" hidden="1" x14ac:dyDescent="0.3">
      <c r="S308" s="57"/>
      <c r="T308" s="57"/>
      <c r="U308" s="57"/>
    </row>
    <row r="309" spans="19:21" ht="14.4" hidden="1" x14ac:dyDescent="0.3">
      <c r="S309" s="57"/>
      <c r="T309" s="57"/>
      <c r="U309" s="57"/>
    </row>
    <row r="310" spans="19:21" ht="14.4" hidden="1" x14ac:dyDescent="0.3">
      <c r="S310" s="57"/>
      <c r="T310" s="57"/>
      <c r="U310" s="57"/>
    </row>
    <row r="311" spans="19:21" ht="14.4" hidden="1" x14ac:dyDescent="0.3">
      <c r="S311" s="57"/>
      <c r="T311" s="57"/>
      <c r="U311" s="57"/>
    </row>
    <row r="312" spans="19:21" ht="14.4" hidden="1" x14ac:dyDescent="0.3">
      <c r="S312" s="57"/>
      <c r="T312" s="57"/>
      <c r="U312" s="57"/>
    </row>
    <row r="313" spans="19:21" ht="14.4" hidden="1" x14ac:dyDescent="0.3">
      <c r="S313" s="57"/>
      <c r="T313" s="57"/>
      <c r="U313" s="57"/>
    </row>
    <row r="314" spans="19:21" ht="14.4" hidden="1" x14ac:dyDescent="0.3">
      <c r="S314" s="57"/>
      <c r="T314" s="57"/>
      <c r="U314" s="57"/>
    </row>
    <row r="315" spans="19:21" ht="14.4" hidden="1" x14ac:dyDescent="0.3">
      <c r="S315" s="57"/>
      <c r="T315" s="57"/>
      <c r="U315" s="57"/>
    </row>
    <row r="316" spans="19:21" ht="14.4" hidden="1" x14ac:dyDescent="0.3">
      <c r="S316" s="57"/>
      <c r="T316" s="57"/>
      <c r="U316" s="57"/>
    </row>
    <row r="317" spans="19:21" ht="14.4" hidden="1" x14ac:dyDescent="0.3">
      <c r="S317" s="57"/>
      <c r="T317" s="57"/>
      <c r="U317" s="57"/>
    </row>
    <row r="318" spans="19:21" ht="14.4" hidden="1" x14ac:dyDescent="0.3">
      <c r="S318" s="57"/>
      <c r="T318" s="57"/>
      <c r="U318" s="57"/>
    </row>
    <row r="319" spans="19:21" ht="14.4" hidden="1" x14ac:dyDescent="0.3">
      <c r="S319" s="57"/>
      <c r="T319" s="57"/>
      <c r="U319" s="57"/>
    </row>
    <row r="320" spans="19:21" ht="14.4" hidden="1" x14ac:dyDescent="0.3">
      <c r="S320" s="57"/>
      <c r="T320" s="57"/>
      <c r="U320" s="57"/>
    </row>
    <row r="321" spans="19:21" ht="14.4" hidden="1" x14ac:dyDescent="0.3">
      <c r="S321" s="57"/>
      <c r="T321" s="57"/>
      <c r="U321" s="57"/>
    </row>
    <row r="322" spans="19:21" ht="14.4" hidden="1" x14ac:dyDescent="0.3">
      <c r="S322" s="57"/>
      <c r="T322" s="57"/>
      <c r="U322" s="57"/>
    </row>
    <row r="323" spans="19:21" ht="14.4" hidden="1" x14ac:dyDescent="0.3">
      <c r="S323" s="57"/>
      <c r="T323" s="57"/>
      <c r="U323" s="57"/>
    </row>
    <row r="324" spans="19:21" ht="14.4" hidden="1" x14ac:dyDescent="0.3">
      <c r="S324" s="57"/>
      <c r="T324" s="57"/>
      <c r="U324" s="57"/>
    </row>
    <row r="325" spans="19:21" ht="14.4" hidden="1" x14ac:dyDescent="0.3">
      <c r="S325" s="57"/>
      <c r="T325" s="57"/>
      <c r="U325" s="57"/>
    </row>
    <row r="326" spans="19:21" ht="14.4" hidden="1" x14ac:dyDescent="0.3">
      <c r="S326" s="57"/>
      <c r="T326" s="57"/>
      <c r="U326" s="57"/>
    </row>
    <row r="327" spans="19:21" ht="14.4" hidden="1" x14ac:dyDescent="0.3">
      <c r="S327" s="57"/>
      <c r="T327" s="57"/>
      <c r="U327" s="57"/>
    </row>
    <row r="328" spans="19:21" ht="14.4" hidden="1" x14ac:dyDescent="0.3">
      <c r="S328" s="57"/>
      <c r="T328" s="57"/>
      <c r="U328" s="57"/>
    </row>
    <row r="329" spans="19:21" ht="14.4" hidden="1" x14ac:dyDescent="0.3">
      <c r="S329" s="57"/>
      <c r="T329" s="57"/>
      <c r="U329" s="57"/>
    </row>
    <row r="330" spans="19:21" ht="14.4" hidden="1" x14ac:dyDescent="0.3">
      <c r="S330" s="57"/>
      <c r="T330" s="57"/>
      <c r="U330" s="57"/>
    </row>
    <row r="331" spans="19:21" ht="14.4" hidden="1" x14ac:dyDescent="0.3">
      <c r="S331" s="57"/>
      <c r="T331" s="57"/>
      <c r="U331" s="57"/>
    </row>
    <row r="332" spans="19:21" ht="14.4" hidden="1" x14ac:dyDescent="0.3">
      <c r="S332" s="57"/>
      <c r="T332" s="57"/>
      <c r="U332" s="57"/>
    </row>
    <row r="333" spans="19:21" ht="14.4" hidden="1" x14ac:dyDescent="0.3">
      <c r="S333" s="57"/>
      <c r="T333" s="57"/>
      <c r="U333" s="57"/>
    </row>
    <row r="334" spans="19:21" ht="14.4" hidden="1" x14ac:dyDescent="0.3">
      <c r="S334" s="57"/>
      <c r="T334" s="57"/>
      <c r="U334" s="57"/>
    </row>
    <row r="335" spans="19:21" ht="14.4" hidden="1" x14ac:dyDescent="0.3">
      <c r="S335" s="57"/>
      <c r="T335" s="57"/>
      <c r="U335" s="57"/>
    </row>
    <row r="336" spans="19:21" ht="14.4" hidden="1" x14ac:dyDescent="0.3">
      <c r="S336" s="57"/>
      <c r="T336" s="57"/>
      <c r="U336" s="57"/>
    </row>
    <row r="337" spans="19:21" ht="14.4" hidden="1" x14ac:dyDescent="0.3">
      <c r="S337" s="57"/>
      <c r="T337" s="57"/>
      <c r="U337" s="57"/>
    </row>
    <row r="338" spans="19:21" ht="14.4" hidden="1" x14ac:dyDescent="0.3">
      <c r="S338" s="57"/>
      <c r="T338" s="57"/>
      <c r="U338" s="57"/>
    </row>
    <row r="339" spans="19:21" ht="14.4" hidden="1" x14ac:dyDescent="0.3">
      <c r="S339" s="57"/>
      <c r="T339" s="57"/>
      <c r="U339" s="57"/>
    </row>
    <row r="340" spans="19:21" ht="14.4" hidden="1" x14ac:dyDescent="0.3">
      <c r="S340" s="57"/>
      <c r="T340" s="57"/>
      <c r="U340" s="57"/>
    </row>
    <row r="341" spans="19:21" ht="14.4" hidden="1" x14ac:dyDescent="0.3">
      <c r="S341" s="57"/>
      <c r="T341" s="57"/>
      <c r="U341" s="57"/>
    </row>
    <row r="342" spans="19:21" ht="14.4" hidden="1" x14ac:dyDescent="0.3">
      <c r="S342" s="57"/>
      <c r="T342" s="57"/>
      <c r="U342" s="57"/>
    </row>
    <row r="343" spans="19:21" ht="14.4" hidden="1" x14ac:dyDescent="0.3">
      <c r="S343" s="57"/>
      <c r="T343" s="57"/>
      <c r="U343" s="57"/>
    </row>
    <row r="344" spans="19:21" ht="14.4" hidden="1" x14ac:dyDescent="0.3">
      <c r="S344" s="57"/>
      <c r="T344" s="57"/>
      <c r="U344" s="57"/>
    </row>
    <row r="345" spans="19:21" ht="14.4" hidden="1" x14ac:dyDescent="0.3">
      <c r="S345" s="57"/>
      <c r="T345" s="57"/>
      <c r="U345" s="57"/>
    </row>
    <row r="346" spans="19:21" ht="14.4" hidden="1" x14ac:dyDescent="0.3">
      <c r="S346" s="57"/>
      <c r="T346" s="57"/>
      <c r="U346" s="57"/>
    </row>
    <row r="347" spans="19:21" ht="14.4" hidden="1" x14ac:dyDescent="0.3">
      <c r="S347" s="57"/>
      <c r="T347" s="57"/>
      <c r="U347" s="57"/>
    </row>
    <row r="348" spans="19:21" ht="14.4" hidden="1" x14ac:dyDescent="0.3">
      <c r="S348" s="57"/>
      <c r="T348" s="57"/>
      <c r="U348" s="57"/>
    </row>
    <row r="349" spans="19:21" ht="14.4" hidden="1" x14ac:dyDescent="0.3">
      <c r="S349" s="57"/>
      <c r="T349" s="57"/>
      <c r="U349" s="57"/>
    </row>
    <row r="350" spans="19:21" ht="14.4" hidden="1" x14ac:dyDescent="0.3">
      <c r="S350" s="57"/>
      <c r="T350" s="57"/>
      <c r="U350" s="57"/>
    </row>
    <row r="351" spans="19:21" ht="14.4" hidden="1" x14ac:dyDescent="0.3">
      <c r="S351" s="57"/>
      <c r="T351" s="57"/>
      <c r="U351" s="57"/>
    </row>
    <row r="352" spans="19:21" ht="14.4" hidden="1" x14ac:dyDescent="0.3">
      <c r="S352" s="57"/>
      <c r="T352" s="57"/>
      <c r="U352" s="57"/>
    </row>
    <row r="353" spans="19:21" ht="14.4" hidden="1" x14ac:dyDescent="0.3">
      <c r="S353" s="57"/>
      <c r="T353" s="57"/>
      <c r="U353" s="57"/>
    </row>
    <row r="354" spans="19:21" ht="14.4" hidden="1" x14ac:dyDescent="0.3">
      <c r="S354" s="57"/>
      <c r="T354" s="57"/>
      <c r="U354" s="57"/>
    </row>
    <row r="355" spans="19:21" ht="14.4" hidden="1" x14ac:dyDescent="0.3">
      <c r="S355" s="57"/>
      <c r="T355" s="57"/>
      <c r="U355" s="57"/>
    </row>
    <row r="356" spans="19:21" ht="14.4" hidden="1" x14ac:dyDescent="0.3">
      <c r="S356" s="57"/>
      <c r="T356" s="57"/>
      <c r="U356" s="57"/>
    </row>
    <row r="357" spans="19:21" ht="14.4" hidden="1" x14ac:dyDescent="0.3">
      <c r="S357" s="57"/>
      <c r="T357" s="57"/>
      <c r="U357" s="57"/>
    </row>
    <row r="358" spans="19:21" ht="14.4" hidden="1" x14ac:dyDescent="0.3">
      <c r="S358" s="57"/>
      <c r="T358" s="57"/>
      <c r="U358" s="57"/>
    </row>
    <row r="359" spans="19:21" ht="14.4" hidden="1" x14ac:dyDescent="0.3">
      <c r="S359" s="57"/>
      <c r="T359" s="57"/>
      <c r="U359" s="57"/>
    </row>
    <row r="360" spans="19:21" ht="14.4" hidden="1" x14ac:dyDescent="0.3">
      <c r="S360" s="57"/>
      <c r="T360" s="57"/>
      <c r="U360" s="57"/>
    </row>
    <row r="361" spans="19:21" ht="14.4" hidden="1" x14ac:dyDescent="0.3">
      <c r="S361" s="57"/>
      <c r="T361" s="57"/>
      <c r="U361" s="57"/>
    </row>
    <row r="362" spans="19:21" ht="14.4" hidden="1" x14ac:dyDescent="0.3">
      <c r="S362" s="57"/>
      <c r="T362" s="57"/>
      <c r="U362" s="57"/>
    </row>
    <row r="363" spans="19:21" ht="14.4" hidden="1" x14ac:dyDescent="0.3">
      <c r="S363" s="57"/>
      <c r="T363" s="57"/>
      <c r="U363" s="57"/>
    </row>
    <row r="364" spans="19:21" ht="14.4" hidden="1" x14ac:dyDescent="0.3">
      <c r="S364" s="57"/>
      <c r="T364" s="57"/>
      <c r="U364" s="57"/>
    </row>
    <row r="365" spans="19:21" ht="14.4" hidden="1" x14ac:dyDescent="0.3">
      <c r="S365" s="57"/>
      <c r="T365" s="57"/>
      <c r="U365" s="57"/>
    </row>
    <row r="366" spans="19:21" ht="14.4" hidden="1" x14ac:dyDescent="0.3">
      <c r="S366" s="57"/>
      <c r="T366" s="57"/>
      <c r="U366" s="57"/>
    </row>
    <row r="367" spans="19:21" ht="14.4" hidden="1" x14ac:dyDescent="0.3">
      <c r="S367" s="57"/>
      <c r="T367" s="57"/>
      <c r="U367" s="57"/>
    </row>
    <row r="368" spans="19:21" ht="14.4" hidden="1" x14ac:dyDescent="0.3">
      <c r="S368" s="57"/>
      <c r="T368" s="57"/>
      <c r="U368" s="57"/>
    </row>
    <row r="369" spans="19:21" ht="14.4" hidden="1" x14ac:dyDescent="0.3">
      <c r="S369" s="57"/>
      <c r="T369" s="57"/>
      <c r="U369" s="57"/>
    </row>
    <row r="370" spans="19:21" ht="14.4" hidden="1" x14ac:dyDescent="0.3">
      <c r="S370" s="57"/>
      <c r="T370" s="57"/>
      <c r="U370" s="57"/>
    </row>
    <row r="371" spans="19:21" ht="14.4" hidden="1" x14ac:dyDescent="0.3">
      <c r="S371" s="57"/>
      <c r="T371" s="57"/>
      <c r="U371" s="57"/>
    </row>
    <row r="372" spans="19:21" ht="14.4" hidden="1" x14ac:dyDescent="0.3">
      <c r="S372" s="57"/>
      <c r="T372" s="57"/>
      <c r="U372" s="57"/>
    </row>
    <row r="373" spans="19:21" ht="14.4" hidden="1" x14ac:dyDescent="0.3">
      <c r="S373" s="57"/>
      <c r="T373" s="57"/>
      <c r="U373" s="57"/>
    </row>
    <row r="374" spans="19:21" ht="14.4" hidden="1" x14ac:dyDescent="0.3">
      <c r="S374" s="57"/>
      <c r="T374" s="57"/>
      <c r="U374" s="57"/>
    </row>
    <row r="375" spans="19:21" ht="14.4" hidden="1" x14ac:dyDescent="0.3">
      <c r="S375" s="57"/>
      <c r="T375" s="57"/>
      <c r="U375" s="57"/>
    </row>
    <row r="376" spans="19:21" ht="14.4" hidden="1" x14ac:dyDescent="0.3">
      <c r="S376" s="57"/>
      <c r="T376" s="57"/>
      <c r="U376" s="57"/>
    </row>
    <row r="377" spans="19:21" ht="14.4" hidden="1" x14ac:dyDescent="0.3">
      <c r="S377" s="57"/>
      <c r="T377" s="57"/>
      <c r="U377" s="57"/>
    </row>
    <row r="378" spans="19:21" ht="14.4" hidden="1" x14ac:dyDescent="0.3">
      <c r="S378" s="57"/>
      <c r="T378" s="57"/>
      <c r="U378" s="57"/>
    </row>
    <row r="379" spans="19:21" ht="14.4" hidden="1" x14ac:dyDescent="0.3">
      <c r="S379" s="57"/>
      <c r="T379" s="57"/>
      <c r="U379" s="57"/>
    </row>
    <row r="380" spans="19:21" ht="14.4" hidden="1" x14ac:dyDescent="0.3">
      <c r="S380" s="57"/>
      <c r="T380" s="57"/>
      <c r="U380" s="57"/>
    </row>
    <row r="381" spans="19:21" ht="14.4" hidden="1" x14ac:dyDescent="0.3">
      <c r="S381" s="57"/>
      <c r="T381" s="57"/>
      <c r="U381" s="57"/>
    </row>
    <row r="382" spans="19:21" ht="14.4" hidden="1" x14ac:dyDescent="0.3">
      <c r="S382" s="57"/>
      <c r="T382" s="57"/>
      <c r="U382" s="57"/>
    </row>
    <row r="383" spans="19:21" ht="14.4" hidden="1" x14ac:dyDescent="0.3">
      <c r="S383" s="57"/>
      <c r="T383" s="57"/>
      <c r="U383" s="57"/>
    </row>
    <row r="384" spans="19:21" ht="14.4" hidden="1" x14ac:dyDescent="0.3">
      <c r="S384" s="57"/>
      <c r="T384" s="57"/>
      <c r="U384" s="57"/>
    </row>
    <row r="385" spans="19:21" ht="14.4" hidden="1" x14ac:dyDescent="0.3">
      <c r="S385" s="57"/>
      <c r="T385" s="57"/>
      <c r="U385" s="57"/>
    </row>
    <row r="386" spans="19:21" ht="14.4" hidden="1" x14ac:dyDescent="0.3">
      <c r="S386" s="57"/>
      <c r="T386" s="57"/>
      <c r="U386" s="57"/>
    </row>
    <row r="387" spans="19:21" ht="14.4" hidden="1" x14ac:dyDescent="0.3">
      <c r="S387" s="57"/>
      <c r="T387" s="57"/>
      <c r="U387" s="57"/>
    </row>
    <row r="388" spans="19:21" ht="14.4" hidden="1" x14ac:dyDescent="0.3">
      <c r="S388" s="57"/>
      <c r="T388" s="57"/>
      <c r="U388" s="57"/>
    </row>
    <row r="389" spans="19:21" ht="14.4" hidden="1" x14ac:dyDescent="0.3">
      <c r="S389" s="57"/>
      <c r="T389" s="57"/>
      <c r="U389" s="57"/>
    </row>
    <row r="390" spans="19:21" ht="14.4" hidden="1" x14ac:dyDescent="0.3">
      <c r="S390" s="57"/>
      <c r="T390" s="57"/>
      <c r="U390" s="57"/>
    </row>
    <row r="391" spans="19:21" ht="14.4" hidden="1" x14ac:dyDescent="0.3">
      <c r="S391" s="57"/>
      <c r="T391" s="57"/>
      <c r="U391" s="57"/>
    </row>
    <row r="392" spans="19:21" ht="14.4" hidden="1" x14ac:dyDescent="0.3">
      <c r="S392" s="57"/>
      <c r="T392" s="57"/>
      <c r="U392" s="57"/>
    </row>
    <row r="393" spans="19:21" ht="14.4" hidden="1" x14ac:dyDescent="0.3">
      <c r="S393" s="57"/>
      <c r="T393" s="57"/>
      <c r="U393" s="57"/>
    </row>
    <row r="394" spans="19:21" ht="14.4" hidden="1" x14ac:dyDescent="0.3">
      <c r="S394" s="57"/>
      <c r="T394" s="57"/>
      <c r="U394" s="57"/>
    </row>
    <row r="395" spans="19:21" ht="14.4" hidden="1" x14ac:dyDescent="0.3">
      <c r="S395" s="57"/>
      <c r="T395" s="57"/>
      <c r="U395" s="57"/>
    </row>
    <row r="396" spans="19:21" ht="14.4" hidden="1" x14ac:dyDescent="0.3">
      <c r="S396" s="57"/>
      <c r="T396" s="57"/>
      <c r="U396" s="57"/>
    </row>
    <row r="397" spans="19:21" ht="14.4" hidden="1" x14ac:dyDescent="0.3">
      <c r="S397" s="57"/>
      <c r="T397" s="57"/>
      <c r="U397" s="57"/>
    </row>
    <row r="398" spans="19:21" ht="14.4" hidden="1" x14ac:dyDescent="0.3">
      <c r="S398" s="57"/>
      <c r="T398" s="57"/>
      <c r="U398" s="57"/>
    </row>
    <row r="399" spans="19:21" ht="14.4" hidden="1" x14ac:dyDescent="0.3">
      <c r="S399" s="57"/>
      <c r="T399" s="57"/>
      <c r="U399" s="57"/>
    </row>
    <row r="400" spans="19:21" ht="14.4" hidden="1" x14ac:dyDescent="0.3">
      <c r="S400" s="57"/>
      <c r="T400" s="57"/>
      <c r="U400" s="57"/>
    </row>
    <row r="401" spans="19:21" ht="14.4" hidden="1" x14ac:dyDescent="0.3">
      <c r="S401" s="57"/>
      <c r="T401" s="57"/>
      <c r="U401" s="57"/>
    </row>
    <row r="402" spans="19:21" ht="14.4" hidden="1" x14ac:dyDescent="0.3">
      <c r="S402" s="57"/>
      <c r="T402" s="57"/>
      <c r="U402" s="57"/>
    </row>
    <row r="403" spans="19:21" ht="14.4" hidden="1" x14ac:dyDescent="0.3">
      <c r="S403" s="57"/>
      <c r="T403" s="57"/>
      <c r="U403" s="57"/>
    </row>
    <row r="404" spans="19:21" ht="14.4" hidden="1" x14ac:dyDescent="0.3">
      <c r="S404" s="57"/>
      <c r="T404" s="57"/>
      <c r="U404" s="57"/>
    </row>
    <row r="405" spans="19:21" ht="14.4" hidden="1" x14ac:dyDescent="0.3">
      <c r="S405" s="57"/>
      <c r="T405" s="57"/>
      <c r="U405" s="57"/>
    </row>
    <row r="406" spans="19:21" ht="14.4" hidden="1" x14ac:dyDescent="0.3">
      <c r="S406" s="57"/>
      <c r="T406" s="57"/>
      <c r="U406" s="57"/>
    </row>
    <row r="407" spans="19:21" ht="14.4" hidden="1" x14ac:dyDescent="0.3">
      <c r="S407" s="57"/>
      <c r="T407" s="57"/>
      <c r="U407" s="57"/>
    </row>
    <row r="408" spans="19:21" ht="14.4" hidden="1" x14ac:dyDescent="0.3">
      <c r="S408" s="57"/>
      <c r="T408" s="57"/>
      <c r="U408" s="57"/>
    </row>
    <row r="409" spans="19:21" ht="14.4" hidden="1" x14ac:dyDescent="0.3">
      <c r="S409" s="57"/>
      <c r="T409" s="57"/>
      <c r="U409" s="57"/>
    </row>
    <row r="410" spans="19:21" ht="14.4" hidden="1" x14ac:dyDescent="0.3">
      <c r="S410" s="57"/>
      <c r="T410" s="57"/>
      <c r="U410" s="57"/>
    </row>
    <row r="411" spans="19:21" ht="14.4" hidden="1" x14ac:dyDescent="0.3">
      <c r="S411" s="57"/>
      <c r="T411" s="57"/>
      <c r="U411" s="57"/>
    </row>
    <row r="412" spans="19:21" ht="14.4" hidden="1" x14ac:dyDescent="0.3">
      <c r="S412" s="57"/>
      <c r="T412" s="57"/>
      <c r="U412" s="57"/>
    </row>
    <row r="413" spans="19:21" ht="14.4" hidden="1" x14ac:dyDescent="0.3">
      <c r="S413" s="57"/>
      <c r="T413" s="57"/>
      <c r="U413" s="57"/>
    </row>
    <row r="414" spans="19:21" ht="14.4" hidden="1" x14ac:dyDescent="0.3">
      <c r="S414" s="57"/>
      <c r="T414" s="57"/>
      <c r="U414" s="57"/>
    </row>
    <row r="415" spans="19:21" ht="14.4" hidden="1" x14ac:dyDescent="0.3">
      <c r="S415" s="57"/>
      <c r="T415" s="57"/>
      <c r="U415" s="57"/>
    </row>
    <row r="416" spans="19:21" ht="14.4" hidden="1" x14ac:dyDescent="0.3">
      <c r="S416" s="57"/>
      <c r="T416" s="57"/>
      <c r="U416" s="57"/>
    </row>
    <row r="417" spans="19:21" ht="14.4" hidden="1" x14ac:dyDescent="0.3">
      <c r="S417" s="57"/>
      <c r="T417" s="57"/>
      <c r="U417" s="57"/>
    </row>
    <row r="418" spans="19:21" ht="14.4" hidden="1" x14ac:dyDescent="0.3">
      <c r="S418" s="57"/>
      <c r="T418" s="57"/>
      <c r="U418" s="57"/>
    </row>
    <row r="419" spans="19:21" ht="14.4" hidden="1" x14ac:dyDescent="0.3">
      <c r="S419" s="57"/>
      <c r="T419" s="57"/>
      <c r="U419" s="57"/>
    </row>
    <row r="420" spans="19:21" ht="14.4" hidden="1" x14ac:dyDescent="0.3">
      <c r="S420" s="57"/>
      <c r="T420" s="57"/>
      <c r="U420" s="57"/>
    </row>
    <row r="421" spans="19:21" ht="14.4" hidden="1" x14ac:dyDescent="0.3">
      <c r="S421" s="57"/>
      <c r="T421" s="57"/>
      <c r="U421" s="57"/>
    </row>
    <row r="422" spans="19:21" ht="14.4" hidden="1" x14ac:dyDescent="0.3">
      <c r="S422" s="57"/>
      <c r="T422" s="57"/>
      <c r="U422" s="57"/>
    </row>
    <row r="423" spans="19:21" ht="14.4" hidden="1" x14ac:dyDescent="0.3">
      <c r="S423" s="57"/>
      <c r="T423" s="57"/>
      <c r="U423" s="57"/>
    </row>
    <row r="424" spans="19:21" ht="14.4" hidden="1" x14ac:dyDescent="0.3">
      <c r="S424" s="57"/>
      <c r="T424" s="57"/>
      <c r="U424" s="57"/>
    </row>
    <row r="425" spans="19:21" ht="14.4" hidden="1" x14ac:dyDescent="0.3">
      <c r="S425" s="57"/>
      <c r="T425" s="57"/>
      <c r="U425" s="57"/>
    </row>
    <row r="426" spans="19:21" ht="14.4" hidden="1" x14ac:dyDescent="0.3">
      <c r="S426" s="57"/>
      <c r="T426" s="57"/>
      <c r="U426" s="57"/>
    </row>
    <row r="427" spans="19:21" ht="14.4" hidden="1" x14ac:dyDescent="0.3">
      <c r="S427" s="57"/>
      <c r="T427" s="57"/>
      <c r="U427" s="57"/>
    </row>
    <row r="428" spans="19:21" ht="14.4" hidden="1" x14ac:dyDescent="0.3">
      <c r="S428" s="57"/>
      <c r="T428" s="57"/>
      <c r="U428" s="57"/>
    </row>
    <row r="429" spans="19:21" ht="14.4" hidden="1" x14ac:dyDescent="0.3">
      <c r="S429" s="57"/>
      <c r="T429" s="57"/>
      <c r="U429" s="57"/>
    </row>
    <row r="430" spans="19:21" ht="14.4" hidden="1" x14ac:dyDescent="0.3">
      <c r="S430" s="57"/>
      <c r="T430" s="57"/>
      <c r="U430" s="57"/>
    </row>
    <row r="431" spans="19:21" ht="14.4" hidden="1" x14ac:dyDescent="0.3">
      <c r="S431" s="57"/>
      <c r="T431" s="57"/>
      <c r="U431" s="57"/>
    </row>
    <row r="432" spans="19:21" ht="14.4" hidden="1" x14ac:dyDescent="0.3">
      <c r="S432" s="57"/>
      <c r="T432" s="57"/>
      <c r="U432" s="57"/>
    </row>
    <row r="433" spans="19:21" ht="14.4" hidden="1" x14ac:dyDescent="0.3">
      <c r="S433" s="57"/>
      <c r="T433" s="57"/>
      <c r="U433" s="57"/>
    </row>
    <row r="434" spans="19:21" ht="14.4" hidden="1" x14ac:dyDescent="0.3">
      <c r="S434" s="57"/>
      <c r="T434" s="57"/>
      <c r="U434" s="57"/>
    </row>
    <row r="435" spans="19:21" ht="14.4" hidden="1" x14ac:dyDescent="0.3">
      <c r="S435" s="57"/>
      <c r="T435" s="57"/>
      <c r="U435" s="57"/>
    </row>
    <row r="436" spans="19:21" ht="14.4" hidden="1" x14ac:dyDescent="0.3">
      <c r="S436" s="57"/>
      <c r="T436" s="57"/>
      <c r="U436" s="57"/>
    </row>
    <row r="437" spans="19:21" ht="14.4" hidden="1" x14ac:dyDescent="0.3">
      <c r="S437" s="57"/>
      <c r="T437" s="57"/>
      <c r="U437" s="57"/>
    </row>
    <row r="438" spans="19:21" ht="14.4" hidden="1" x14ac:dyDescent="0.3">
      <c r="S438" s="57"/>
      <c r="T438" s="57"/>
      <c r="U438" s="57"/>
    </row>
    <row r="439" spans="19:21" ht="14.4" hidden="1" x14ac:dyDescent="0.3">
      <c r="S439" s="57"/>
      <c r="T439" s="57"/>
      <c r="U439" s="57"/>
    </row>
    <row r="440" spans="19:21" ht="14.4" hidden="1" x14ac:dyDescent="0.3">
      <c r="S440" s="57"/>
      <c r="T440" s="57"/>
      <c r="U440" s="57"/>
    </row>
    <row r="441" spans="19:21" ht="14.4" hidden="1" x14ac:dyDescent="0.3">
      <c r="S441" s="57"/>
      <c r="T441" s="57"/>
      <c r="U441" s="57"/>
    </row>
    <row r="442" spans="19:21" ht="14.4" hidden="1" x14ac:dyDescent="0.3">
      <c r="S442" s="57"/>
      <c r="T442" s="57"/>
      <c r="U442" s="57"/>
    </row>
    <row r="443" spans="19:21" ht="14.4" hidden="1" x14ac:dyDescent="0.3">
      <c r="S443" s="57"/>
      <c r="T443" s="57"/>
      <c r="U443" s="57"/>
    </row>
    <row r="444" spans="19:21" ht="14.4" hidden="1" x14ac:dyDescent="0.3">
      <c r="S444" s="57"/>
      <c r="T444" s="57"/>
      <c r="U444" s="57"/>
    </row>
    <row r="445" spans="19:21" ht="14.4" hidden="1" x14ac:dyDescent="0.3">
      <c r="S445" s="57"/>
      <c r="T445" s="57"/>
      <c r="U445" s="57"/>
    </row>
    <row r="446" spans="19:21" ht="14.4" hidden="1" x14ac:dyDescent="0.3">
      <c r="S446" s="57"/>
      <c r="T446" s="57"/>
      <c r="U446" s="57"/>
    </row>
    <row r="447" spans="19:21" ht="14.4" hidden="1" x14ac:dyDescent="0.3">
      <c r="S447" s="57"/>
      <c r="T447" s="57"/>
      <c r="U447" s="57"/>
    </row>
    <row r="448" spans="19:21" ht="14.4" hidden="1" x14ac:dyDescent="0.3">
      <c r="S448" s="57"/>
      <c r="T448" s="57"/>
      <c r="U448" s="57"/>
    </row>
    <row r="449" spans="19:21" ht="14.4" hidden="1" x14ac:dyDescent="0.3">
      <c r="S449" s="57"/>
      <c r="T449" s="57"/>
      <c r="U449" s="57"/>
    </row>
    <row r="450" spans="19:21" ht="14.4" hidden="1" x14ac:dyDescent="0.3">
      <c r="S450" s="57"/>
      <c r="T450" s="57"/>
      <c r="U450" s="57"/>
    </row>
    <row r="451" spans="19:21" ht="14.4" hidden="1" x14ac:dyDescent="0.3">
      <c r="S451" s="57"/>
      <c r="T451" s="57"/>
      <c r="U451" s="57"/>
    </row>
    <row r="452" spans="19:21" ht="14.4" hidden="1" x14ac:dyDescent="0.3">
      <c r="S452" s="57"/>
      <c r="T452" s="57"/>
      <c r="U452" s="57"/>
    </row>
    <row r="453" spans="19:21" ht="14.4" hidden="1" x14ac:dyDescent="0.3">
      <c r="S453" s="57"/>
      <c r="T453" s="57"/>
      <c r="U453" s="57"/>
    </row>
    <row r="454" spans="19:21" ht="14.4" hidden="1" x14ac:dyDescent="0.3">
      <c r="S454" s="57"/>
      <c r="T454" s="57"/>
      <c r="U454" s="57"/>
    </row>
    <row r="455" spans="19:21" ht="14.4" hidden="1" x14ac:dyDescent="0.3">
      <c r="S455" s="57"/>
      <c r="T455" s="57"/>
      <c r="U455" s="57"/>
    </row>
    <row r="456" spans="19:21" ht="14.4" hidden="1" x14ac:dyDescent="0.3">
      <c r="S456" s="57"/>
      <c r="T456" s="57"/>
      <c r="U456" s="57"/>
    </row>
    <row r="457" spans="19:21" ht="14.4" hidden="1" x14ac:dyDescent="0.3">
      <c r="S457" s="57"/>
      <c r="T457" s="57"/>
      <c r="U457" s="57"/>
    </row>
    <row r="458" spans="19:21" ht="14.4" hidden="1" x14ac:dyDescent="0.3">
      <c r="S458" s="57"/>
      <c r="T458" s="57"/>
      <c r="U458" s="57"/>
    </row>
    <row r="459" spans="19:21" ht="14.4" hidden="1" x14ac:dyDescent="0.3">
      <c r="S459" s="57"/>
      <c r="T459" s="57"/>
      <c r="U459" s="57"/>
    </row>
    <row r="460" spans="19:21" ht="14.4" hidden="1" x14ac:dyDescent="0.3">
      <c r="S460" s="57"/>
      <c r="T460" s="57"/>
      <c r="U460" s="57"/>
    </row>
    <row r="461" spans="19:21" ht="14.4" hidden="1" x14ac:dyDescent="0.3">
      <c r="S461" s="57"/>
      <c r="T461" s="57"/>
      <c r="U461" s="57"/>
    </row>
    <row r="462" spans="19:21" ht="14.4" hidden="1" x14ac:dyDescent="0.3">
      <c r="S462" s="57"/>
      <c r="T462" s="57"/>
      <c r="U462" s="57"/>
    </row>
    <row r="463" spans="19:21" ht="14.4" hidden="1" x14ac:dyDescent="0.3">
      <c r="S463" s="57"/>
      <c r="T463" s="57"/>
      <c r="U463" s="57"/>
    </row>
    <row r="464" spans="19:21" ht="14.4" hidden="1" x14ac:dyDescent="0.3">
      <c r="S464" s="57"/>
      <c r="T464" s="57"/>
      <c r="U464" s="57"/>
    </row>
    <row r="465" spans="19:21" ht="14.4" hidden="1" x14ac:dyDescent="0.3">
      <c r="S465" s="57"/>
      <c r="T465" s="57"/>
      <c r="U465" s="57"/>
    </row>
    <row r="466" spans="19:21" ht="14.4" hidden="1" x14ac:dyDescent="0.3">
      <c r="S466" s="57"/>
      <c r="T466" s="57"/>
      <c r="U466" s="57"/>
    </row>
    <row r="467" spans="19:21" ht="14.4" hidden="1" x14ac:dyDescent="0.3">
      <c r="S467" s="57"/>
      <c r="T467" s="57"/>
      <c r="U467" s="57"/>
    </row>
    <row r="468" spans="19:21" ht="14.4" hidden="1" x14ac:dyDescent="0.3">
      <c r="S468" s="57"/>
      <c r="T468" s="57"/>
      <c r="U468" s="57"/>
    </row>
    <row r="469" spans="19:21" ht="14.4" hidden="1" x14ac:dyDescent="0.3">
      <c r="S469" s="57"/>
      <c r="T469" s="57"/>
      <c r="U469" s="57"/>
    </row>
    <row r="470" spans="19:21" ht="14.4" hidden="1" x14ac:dyDescent="0.3">
      <c r="S470" s="57"/>
      <c r="T470" s="57"/>
      <c r="U470" s="57"/>
    </row>
    <row r="471" spans="19:21" ht="14.4" hidden="1" x14ac:dyDescent="0.3">
      <c r="S471" s="57"/>
      <c r="T471" s="57"/>
      <c r="U471" s="57"/>
    </row>
    <row r="472" spans="19:21" ht="14.4" hidden="1" x14ac:dyDescent="0.3">
      <c r="S472" s="57"/>
      <c r="T472" s="57"/>
      <c r="U472" s="57"/>
    </row>
    <row r="473" spans="19:21" ht="14.4" hidden="1" x14ac:dyDescent="0.3">
      <c r="S473" s="57"/>
      <c r="T473" s="57"/>
      <c r="U473" s="57"/>
    </row>
    <row r="474" spans="19:21" ht="14.4" hidden="1" x14ac:dyDescent="0.3">
      <c r="S474" s="57"/>
      <c r="T474" s="57"/>
      <c r="U474" s="57"/>
    </row>
    <row r="475" spans="19:21" ht="14.4" hidden="1" x14ac:dyDescent="0.3">
      <c r="S475" s="57"/>
      <c r="T475" s="57"/>
      <c r="U475" s="57"/>
    </row>
    <row r="476" spans="19:21" ht="14.4" hidden="1" x14ac:dyDescent="0.3">
      <c r="S476" s="57"/>
      <c r="T476" s="57"/>
      <c r="U476" s="57"/>
    </row>
    <row r="477" spans="19:21" ht="14.4" hidden="1" x14ac:dyDescent="0.3">
      <c r="S477" s="57"/>
      <c r="T477" s="57"/>
      <c r="U477" s="57"/>
    </row>
    <row r="478" spans="19:21" ht="14.4" hidden="1" x14ac:dyDescent="0.3">
      <c r="S478" s="57"/>
      <c r="T478" s="57"/>
      <c r="U478" s="57"/>
    </row>
    <row r="479" spans="19:21" ht="14.4" hidden="1" x14ac:dyDescent="0.3">
      <c r="S479" s="57"/>
      <c r="T479" s="57"/>
      <c r="U479" s="57"/>
    </row>
    <row r="480" spans="19:21" ht="14.4" hidden="1" x14ac:dyDescent="0.3">
      <c r="S480" s="57"/>
      <c r="T480" s="57"/>
      <c r="U480" s="57"/>
    </row>
    <row r="481" spans="19:21" ht="14.4" hidden="1" x14ac:dyDescent="0.3">
      <c r="S481" s="57"/>
      <c r="T481" s="57"/>
      <c r="U481" s="57"/>
    </row>
    <row r="482" spans="19:21" ht="14.4" hidden="1" x14ac:dyDescent="0.3">
      <c r="S482" s="57"/>
      <c r="T482" s="57"/>
      <c r="U482" s="57"/>
    </row>
    <row r="483" spans="19:21" ht="14.4" hidden="1" x14ac:dyDescent="0.3">
      <c r="S483" s="57"/>
      <c r="T483" s="57"/>
      <c r="U483" s="57"/>
    </row>
    <row r="484" spans="19:21" ht="14.4" hidden="1" x14ac:dyDescent="0.3">
      <c r="S484" s="57"/>
      <c r="T484" s="57"/>
      <c r="U484" s="57"/>
    </row>
    <row r="485" spans="19:21" ht="14.4" hidden="1" x14ac:dyDescent="0.3">
      <c r="S485" s="57"/>
      <c r="T485" s="57"/>
      <c r="U485" s="57"/>
    </row>
    <row r="486" spans="19:21" ht="14.4" hidden="1" x14ac:dyDescent="0.3">
      <c r="S486" s="57"/>
      <c r="T486" s="57"/>
      <c r="U486" s="57"/>
    </row>
    <row r="487" spans="19:21" ht="14.4" hidden="1" x14ac:dyDescent="0.3">
      <c r="S487" s="57"/>
      <c r="T487" s="57"/>
      <c r="U487" s="57"/>
    </row>
    <row r="488" spans="19:21" ht="14.4" hidden="1" x14ac:dyDescent="0.3">
      <c r="S488" s="57"/>
      <c r="T488" s="57"/>
      <c r="U488" s="57"/>
    </row>
    <row r="489" spans="19:21" ht="14.4" hidden="1" x14ac:dyDescent="0.3">
      <c r="S489" s="57"/>
      <c r="T489" s="57"/>
      <c r="U489" s="57"/>
    </row>
    <row r="490" spans="19:21" ht="14.4" hidden="1" x14ac:dyDescent="0.3">
      <c r="S490" s="57"/>
      <c r="T490" s="57"/>
      <c r="U490" s="57"/>
    </row>
    <row r="491" spans="19:21" ht="14.4" hidden="1" x14ac:dyDescent="0.3">
      <c r="S491" s="57"/>
      <c r="T491" s="57"/>
      <c r="U491" s="57"/>
    </row>
    <row r="492" spans="19:21" ht="14.4" hidden="1" x14ac:dyDescent="0.3">
      <c r="S492" s="57"/>
      <c r="T492" s="57"/>
      <c r="U492" s="57"/>
    </row>
    <row r="493" spans="19:21" ht="14.4" hidden="1" x14ac:dyDescent="0.3">
      <c r="S493" s="57"/>
      <c r="T493" s="57"/>
      <c r="U493" s="57"/>
    </row>
    <row r="494" spans="19:21" ht="14.4" hidden="1" x14ac:dyDescent="0.3">
      <c r="S494" s="57"/>
      <c r="T494" s="57"/>
      <c r="U494" s="57"/>
    </row>
    <row r="495" spans="19:21" ht="14.4" hidden="1" x14ac:dyDescent="0.3">
      <c r="S495" s="57"/>
      <c r="T495" s="57"/>
      <c r="U495" s="57"/>
    </row>
    <row r="496" spans="19:21" ht="14.4" hidden="1" x14ac:dyDescent="0.3">
      <c r="S496" s="57"/>
      <c r="T496" s="57"/>
      <c r="U496" s="57"/>
    </row>
    <row r="497" spans="19:21" ht="14.4" hidden="1" x14ac:dyDescent="0.3">
      <c r="S497" s="57"/>
      <c r="T497" s="57"/>
      <c r="U497" s="57"/>
    </row>
    <row r="498" spans="19:21" ht="14.4" hidden="1" x14ac:dyDescent="0.3">
      <c r="S498" s="57"/>
      <c r="T498" s="57"/>
      <c r="U498" s="57"/>
    </row>
    <row r="499" spans="19:21" ht="14.4" hidden="1" x14ac:dyDescent="0.3">
      <c r="S499" s="57"/>
      <c r="T499" s="57"/>
      <c r="U499" s="57"/>
    </row>
    <row r="500" spans="19:21" ht="14.4" hidden="1" x14ac:dyDescent="0.3">
      <c r="S500" s="57"/>
      <c r="T500" s="57"/>
      <c r="U500" s="57"/>
    </row>
    <row r="501" spans="19:21" ht="14.4" hidden="1" x14ac:dyDescent="0.3">
      <c r="S501" s="57"/>
      <c r="T501" s="57"/>
      <c r="U501" s="57"/>
    </row>
    <row r="502" spans="19:21" ht="14.4" hidden="1" x14ac:dyDescent="0.3">
      <c r="S502" s="57"/>
      <c r="T502" s="57"/>
      <c r="U502" s="57"/>
    </row>
    <row r="503" spans="19:21" ht="14.4" hidden="1" x14ac:dyDescent="0.3">
      <c r="S503" s="57"/>
      <c r="T503" s="57"/>
      <c r="U503" s="57"/>
    </row>
    <row r="504" spans="19:21" ht="14.4" hidden="1" x14ac:dyDescent="0.3">
      <c r="S504" s="57"/>
      <c r="T504" s="57"/>
      <c r="U504" s="57"/>
    </row>
    <row r="505" spans="19:21" ht="14.4" hidden="1" x14ac:dyDescent="0.3">
      <c r="S505" s="57"/>
      <c r="T505" s="57"/>
      <c r="U505" s="57"/>
    </row>
    <row r="506" spans="19:21" ht="14.4" hidden="1" x14ac:dyDescent="0.3">
      <c r="S506" s="57"/>
      <c r="T506" s="57"/>
      <c r="U506" s="57"/>
    </row>
    <row r="507" spans="19:21" ht="14.4" hidden="1" x14ac:dyDescent="0.3">
      <c r="S507" s="57"/>
      <c r="T507" s="57"/>
      <c r="U507" s="57"/>
    </row>
    <row r="508" spans="19:21" ht="14.4" hidden="1" x14ac:dyDescent="0.3">
      <c r="S508" s="57"/>
      <c r="T508" s="57"/>
      <c r="U508" s="57"/>
    </row>
    <row r="509" spans="19:21" ht="14.4" hidden="1" x14ac:dyDescent="0.3">
      <c r="S509" s="57"/>
      <c r="T509" s="57"/>
      <c r="U509" s="57"/>
    </row>
    <row r="510" spans="19:21" ht="14.4" hidden="1" x14ac:dyDescent="0.3">
      <c r="S510" s="57"/>
      <c r="T510" s="57"/>
      <c r="U510" s="57"/>
    </row>
    <row r="511" spans="19:21" ht="14.4" hidden="1" x14ac:dyDescent="0.3">
      <c r="S511" s="57"/>
      <c r="T511" s="57"/>
      <c r="U511" s="57"/>
    </row>
    <row r="512" spans="19:21" ht="14.4" hidden="1" x14ac:dyDescent="0.3">
      <c r="S512" s="57"/>
      <c r="T512" s="57"/>
      <c r="U512" s="57"/>
    </row>
    <row r="513" spans="19:21" ht="14.4" hidden="1" x14ac:dyDescent="0.3">
      <c r="S513" s="57"/>
      <c r="T513" s="57"/>
      <c r="U513" s="57"/>
    </row>
    <row r="514" spans="19:21" ht="14.4" hidden="1" x14ac:dyDescent="0.3">
      <c r="S514" s="57"/>
      <c r="T514" s="57"/>
      <c r="U514" s="57"/>
    </row>
    <row r="515" spans="19:21" ht="14.4" hidden="1" x14ac:dyDescent="0.3">
      <c r="S515" s="57"/>
      <c r="T515" s="57"/>
      <c r="U515" s="57"/>
    </row>
    <row r="516" spans="19:21" ht="14.4" hidden="1" x14ac:dyDescent="0.3">
      <c r="S516" s="57"/>
      <c r="T516" s="57"/>
      <c r="U516" s="57"/>
    </row>
    <row r="517" spans="19:21" ht="14.4" hidden="1" x14ac:dyDescent="0.3">
      <c r="S517" s="57"/>
      <c r="T517" s="57"/>
      <c r="U517" s="57"/>
    </row>
    <row r="518" spans="19:21" ht="14.4" hidden="1" x14ac:dyDescent="0.3">
      <c r="S518" s="57"/>
      <c r="T518" s="57"/>
      <c r="U518" s="57"/>
    </row>
    <row r="519" spans="19:21" ht="14.4" hidden="1" x14ac:dyDescent="0.3">
      <c r="S519" s="57"/>
      <c r="T519" s="57"/>
      <c r="U519" s="57"/>
    </row>
    <row r="520" spans="19:21" ht="14.4" hidden="1" x14ac:dyDescent="0.3">
      <c r="S520" s="57"/>
      <c r="T520" s="57"/>
      <c r="U520" s="57"/>
    </row>
    <row r="521" spans="19:21" ht="14.4" hidden="1" x14ac:dyDescent="0.3">
      <c r="S521" s="57"/>
      <c r="T521" s="57"/>
      <c r="U521" s="57"/>
    </row>
    <row r="522" spans="19:21" ht="14.4" hidden="1" x14ac:dyDescent="0.3">
      <c r="S522" s="57"/>
      <c r="T522" s="57"/>
      <c r="U522" s="57"/>
    </row>
    <row r="523" spans="19:21" ht="14.4" hidden="1" x14ac:dyDescent="0.3">
      <c r="S523" s="57"/>
      <c r="T523" s="57"/>
      <c r="U523" s="57"/>
    </row>
    <row r="524" spans="19:21" ht="14.4" hidden="1" x14ac:dyDescent="0.3">
      <c r="S524" s="57"/>
      <c r="T524" s="57"/>
      <c r="U524" s="57"/>
    </row>
    <row r="525" spans="19:21" ht="14.4" hidden="1" x14ac:dyDescent="0.3">
      <c r="S525" s="57"/>
      <c r="T525" s="57"/>
      <c r="U525" s="57"/>
    </row>
    <row r="526" spans="19:21" ht="14.4" hidden="1" x14ac:dyDescent="0.3">
      <c r="S526" s="57"/>
      <c r="T526" s="57"/>
      <c r="U526" s="57"/>
    </row>
    <row r="527" spans="19:21" ht="14.4" hidden="1" x14ac:dyDescent="0.3">
      <c r="S527" s="57"/>
      <c r="T527" s="57"/>
      <c r="U527" s="57"/>
    </row>
    <row r="528" spans="19:21" ht="14.4" hidden="1" x14ac:dyDescent="0.3">
      <c r="S528" s="57"/>
      <c r="T528" s="57"/>
      <c r="U528" s="57"/>
    </row>
    <row r="529" spans="19:21" ht="14.4" hidden="1" x14ac:dyDescent="0.3">
      <c r="S529" s="57"/>
      <c r="T529" s="57"/>
      <c r="U529" s="57"/>
    </row>
    <row r="530" spans="19:21" ht="14.4" hidden="1" x14ac:dyDescent="0.3">
      <c r="S530" s="57"/>
      <c r="T530" s="57"/>
      <c r="U530" s="57"/>
    </row>
    <row r="531" spans="19:21" ht="14.4" hidden="1" x14ac:dyDescent="0.3">
      <c r="S531" s="57"/>
      <c r="T531" s="57"/>
      <c r="U531" s="57"/>
    </row>
    <row r="532" spans="19:21" ht="14.4" hidden="1" x14ac:dyDescent="0.3">
      <c r="S532" s="57"/>
      <c r="T532" s="57"/>
      <c r="U532" s="57"/>
    </row>
    <row r="533" spans="19:21" ht="14.4" hidden="1" x14ac:dyDescent="0.3">
      <c r="S533" s="57"/>
      <c r="T533" s="57"/>
      <c r="U533" s="57"/>
    </row>
    <row r="534" spans="19:21" ht="14.4" hidden="1" x14ac:dyDescent="0.3">
      <c r="S534" s="57"/>
      <c r="T534" s="57"/>
      <c r="U534" s="57"/>
    </row>
    <row r="535" spans="19:21" ht="14.4" hidden="1" x14ac:dyDescent="0.3">
      <c r="S535" s="57"/>
      <c r="T535" s="57"/>
      <c r="U535" s="57"/>
    </row>
    <row r="536" spans="19:21" ht="14.4" hidden="1" x14ac:dyDescent="0.3">
      <c r="S536" s="57"/>
      <c r="T536" s="57"/>
      <c r="U536" s="57"/>
    </row>
    <row r="537" spans="19:21" ht="14.4" hidden="1" x14ac:dyDescent="0.3">
      <c r="S537" s="57"/>
      <c r="T537" s="57"/>
      <c r="U537" s="57"/>
    </row>
    <row r="538" spans="19:21" ht="14.4" hidden="1" x14ac:dyDescent="0.3">
      <c r="S538" s="57"/>
      <c r="T538" s="57"/>
      <c r="U538" s="57"/>
    </row>
    <row r="539" spans="19:21" ht="14.4" hidden="1" x14ac:dyDescent="0.3">
      <c r="S539" s="57"/>
      <c r="T539" s="57"/>
      <c r="U539" s="57"/>
    </row>
    <row r="540" spans="19:21" ht="14.4" hidden="1" x14ac:dyDescent="0.3">
      <c r="S540" s="57"/>
      <c r="T540" s="57"/>
      <c r="U540" s="57"/>
    </row>
    <row r="541" spans="19:21" ht="14.4" hidden="1" x14ac:dyDescent="0.3">
      <c r="S541" s="57"/>
      <c r="T541" s="57"/>
      <c r="U541" s="57"/>
    </row>
    <row r="542" spans="19:21" ht="14.4" hidden="1" x14ac:dyDescent="0.3">
      <c r="S542" s="57"/>
      <c r="T542" s="57"/>
      <c r="U542" s="57"/>
    </row>
    <row r="543" spans="19:21" ht="14.4" hidden="1" x14ac:dyDescent="0.3">
      <c r="S543" s="57"/>
      <c r="T543" s="57"/>
      <c r="U543" s="57"/>
    </row>
    <row r="544" spans="19:21" ht="14.4" hidden="1" x14ac:dyDescent="0.3">
      <c r="S544" s="57"/>
      <c r="T544" s="57"/>
      <c r="U544" s="57"/>
    </row>
    <row r="545" spans="19:21" ht="14.4" hidden="1" x14ac:dyDescent="0.3">
      <c r="S545" s="57"/>
      <c r="T545" s="57"/>
      <c r="U545" s="57"/>
    </row>
    <row r="546" spans="19:21" ht="14.4" hidden="1" x14ac:dyDescent="0.3">
      <c r="S546" s="57"/>
      <c r="T546" s="57"/>
      <c r="U546" s="57"/>
    </row>
    <row r="547" spans="19:21" ht="14.4" hidden="1" x14ac:dyDescent="0.3">
      <c r="S547" s="57"/>
      <c r="T547" s="57"/>
      <c r="U547" s="57"/>
    </row>
    <row r="548" spans="19:21" ht="14.4" hidden="1" x14ac:dyDescent="0.3">
      <c r="S548" s="57"/>
      <c r="T548" s="57"/>
      <c r="U548" s="57"/>
    </row>
    <row r="549" spans="19:21" ht="14.4" hidden="1" x14ac:dyDescent="0.3">
      <c r="S549" s="57"/>
      <c r="T549" s="57"/>
      <c r="U549" s="57"/>
    </row>
    <row r="550" spans="19:21" ht="14.4" hidden="1" x14ac:dyDescent="0.3">
      <c r="S550" s="57"/>
      <c r="T550" s="57"/>
      <c r="U550" s="57"/>
    </row>
    <row r="551" spans="19:21" ht="14.4" hidden="1" x14ac:dyDescent="0.3">
      <c r="S551" s="57"/>
      <c r="T551" s="57"/>
      <c r="U551" s="57"/>
    </row>
    <row r="552" spans="19:21" ht="14.4" hidden="1" x14ac:dyDescent="0.3">
      <c r="S552" s="57"/>
      <c r="T552" s="57"/>
      <c r="U552" s="57"/>
    </row>
    <row r="553" spans="19:21" ht="14.4" hidden="1" x14ac:dyDescent="0.3">
      <c r="S553" s="57"/>
      <c r="T553" s="57"/>
      <c r="U553" s="57"/>
    </row>
    <row r="554" spans="19:21" ht="14.4" hidden="1" x14ac:dyDescent="0.3">
      <c r="S554" s="57"/>
      <c r="T554" s="57"/>
      <c r="U554" s="57"/>
    </row>
    <row r="555" spans="19:21" ht="14.4" hidden="1" x14ac:dyDescent="0.3">
      <c r="S555" s="57"/>
      <c r="T555" s="57"/>
      <c r="U555" s="57"/>
    </row>
    <row r="556" spans="19:21" ht="14.4" hidden="1" x14ac:dyDescent="0.3">
      <c r="S556" s="57"/>
      <c r="T556" s="57"/>
      <c r="U556" s="57"/>
    </row>
    <row r="557" spans="19:21" ht="14.4" hidden="1" x14ac:dyDescent="0.3">
      <c r="S557" s="57"/>
      <c r="T557" s="57"/>
      <c r="U557" s="57"/>
    </row>
    <row r="558" spans="19:21" ht="14.4" hidden="1" x14ac:dyDescent="0.3">
      <c r="S558" s="57"/>
      <c r="T558" s="57"/>
      <c r="U558" s="57"/>
    </row>
    <row r="559" spans="19:21" ht="14.4" hidden="1" x14ac:dyDescent="0.3">
      <c r="S559" s="57"/>
      <c r="T559" s="57"/>
      <c r="U559" s="57"/>
    </row>
    <row r="560" spans="19:21" ht="14.4" hidden="1" x14ac:dyDescent="0.3">
      <c r="S560" s="57"/>
      <c r="T560" s="57"/>
      <c r="U560" s="57"/>
    </row>
    <row r="561" spans="19:21" ht="14.4" hidden="1" x14ac:dyDescent="0.3">
      <c r="S561" s="57"/>
      <c r="T561" s="57"/>
      <c r="U561" s="57"/>
    </row>
    <row r="562" spans="19:21" ht="14.4" hidden="1" x14ac:dyDescent="0.3">
      <c r="S562" s="57"/>
      <c r="T562" s="57"/>
      <c r="U562" s="57"/>
    </row>
    <row r="563" spans="19:21" ht="14.4" hidden="1" x14ac:dyDescent="0.3">
      <c r="S563" s="57"/>
      <c r="T563" s="57"/>
      <c r="U563" s="57"/>
    </row>
    <row r="564" spans="19:21" ht="14.4" hidden="1" x14ac:dyDescent="0.3">
      <c r="S564" s="57"/>
      <c r="T564" s="57"/>
      <c r="U564" s="57"/>
    </row>
    <row r="565" spans="19:21" ht="14.4" hidden="1" x14ac:dyDescent="0.3">
      <c r="S565" s="57"/>
      <c r="T565" s="57"/>
      <c r="U565" s="57"/>
    </row>
    <row r="566" spans="19:21" ht="14.4" hidden="1" x14ac:dyDescent="0.3">
      <c r="S566" s="57"/>
      <c r="T566" s="57"/>
      <c r="U566" s="57"/>
    </row>
    <row r="567" spans="19:21" ht="14.4" hidden="1" x14ac:dyDescent="0.3">
      <c r="S567" s="57"/>
      <c r="T567" s="57"/>
      <c r="U567" s="57"/>
    </row>
    <row r="568" spans="19:21" ht="14.4" hidden="1" x14ac:dyDescent="0.3">
      <c r="S568" s="57"/>
      <c r="T568" s="57"/>
      <c r="U568" s="57"/>
    </row>
    <row r="569" spans="19:21" ht="14.4" hidden="1" x14ac:dyDescent="0.3">
      <c r="S569" s="57"/>
      <c r="T569" s="57"/>
      <c r="U569" s="57"/>
    </row>
    <row r="570" spans="19:21" ht="14.4" hidden="1" x14ac:dyDescent="0.3">
      <c r="S570" s="57"/>
      <c r="T570" s="57"/>
      <c r="U570" s="57"/>
    </row>
    <row r="571" spans="19:21" ht="14.4" hidden="1" x14ac:dyDescent="0.3">
      <c r="S571" s="57"/>
      <c r="T571" s="57"/>
      <c r="U571" s="57"/>
    </row>
    <row r="572" spans="19:21" ht="14.4" hidden="1" x14ac:dyDescent="0.3">
      <c r="S572" s="57"/>
      <c r="T572" s="57"/>
      <c r="U572" s="57"/>
    </row>
    <row r="573" spans="19:21" ht="14.4" hidden="1" x14ac:dyDescent="0.3">
      <c r="S573" s="57"/>
      <c r="T573" s="57"/>
      <c r="U573" s="57"/>
    </row>
    <row r="574" spans="19:21" ht="14.4" hidden="1" x14ac:dyDescent="0.3">
      <c r="S574" s="57"/>
      <c r="T574" s="57"/>
      <c r="U574" s="57"/>
    </row>
    <row r="575" spans="19:21" ht="14.4" hidden="1" x14ac:dyDescent="0.3">
      <c r="S575" s="57"/>
      <c r="T575" s="57"/>
      <c r="U575" s="57"/>
    </row>
    <row r="576" spans="19:21" ht="14.4" hidden="1" x14ac:dyDescent="0.3">
      <c r="S576" s="57"/>
      <c r="T576" s="57"/>
      <c r="U576" s="57"/>
    </row>
    <row r="577" spans="19:21" ht="14.4" hidden="1" x14ac:dyDescent="0.3">
      <c r="S577" s="57"/>
      <c r="T577" s="57"/>
      <c r="U577" s="57"/>
    </row>
    <row r="578" spans="19:21" ht="14.4" hidden="1" x14ac:dyDescent="0.3">
      <c r="S578" s="57"/>
      <c r="T578" s="57"/>
      <c r="U578" s="57"/>
    </row>
    <row r="579" spans="19:21" ht="14.4" hidden="1" x14ac:dyDescent="0.3">
      <c r="S579" s="57"/>
      <c r="T579" s="57"/>
      <c r="U579" s="57"/>
    </row>
    <row r="580" spans="19:21" ht="14.4" hidden="1" x14ac:dyDescent="0.3">
      <c r="S580" s="57"/>
      <c r="T580" s="57"/>
      <c r="U580" s="57"/>
    </row>
    <row r="581" spans="19:21" ht="14.4" hidden="1" x14ac:dyDescent="0.3">
      <c r="S581" s="57"/>
      <c r="T581" s="57"/>
      <c r="U581" s="57"/>
    </row>
    <row r="582" spans="19:21" ht="14.4" hidden="1" x14ac:dyDescent="0.3">
      <c r="S582" s="57"/>
      <c r="T582" s="57"/>
      <c r="U582" s="57"/>
    </row>
    <row r="583" spans="19:21" ht="14.4" hidden="1" x14ac:dyDescent="0.3">
      <c r="S583" s="57"/>
      <c r="T583" s="57"/>
      <c r="U583" s="57"/>
    </row>
    <row r="584" spans="19:21" ht="14.4" hidden="1" x14ac:dyDescent="0.3">
      <c r="S584" s="57"/>
      <c r="T584" s="57"/>
      <c r="U584" s="57"/>
    </row>
    <row r="585" spans="19:21" ht="14.4" hidden="1" x14ac:dyDescent="0.3">
      <c r="S585" s="57"/>
      <c r="T585" s="57"/>
      <c r="U585" s="57"/>
    </row>
    <row r="586" spans="19:21" ht="14.4" hidden="1" x14ac:dyDescent="0.3">
      <c r="S586" s="57"/>
      <c r="T586" s="57"/>
      <c r="U586" s="57"/>
    </row>
    <row r="587" spans="19:21" ht="14.4" hidden="1" x14ac:dyDescent="0.3">
      <c r="S587" s="57"/>
      <c r="T587" s="57"/>
      <c r="U587" s="57"/>
    </row>
    <row r="588" spans="19:21" ht="14.4" hidden="1" x14ac:dyDescent="0.3">
      <c r="S588" s="57"/>
      <c r="T588" s="57"/>
      <c r="U588" s="57"/>
    </row>
    <row r="589" spans="19:21" ht="14.4" hidden="1" x14ac:dyDescent="0.3">
      <c r="S589" s="57"/>
      <c r="T589" s="57"/>
      <c r="U589" s="57"/>
    </row>
    <row r="590" spans="19:21" ht="14.4" hidden="1" x14ac:dyDescent="0.3">
      <c r="S590" s="57"/>
      <c r="T590" s="57"/>
      <c r="U590" s="57"/>
    </row>
    <row r="591" spans="19:21" ht="14.4" hidden="1" x14ac:dyDescent="0.3">
      <c r="S591" s="57"/>
      <c r="T591" s="57"/>
      <c r="U591" s="57"/>
    </row>
    <row r="592" spans="19:21" ht="14.4" hidden="1" x14ac:dyDescent="0.3">
      <c r="S592" s="57"/>
      <c r="T592" s="57"/>
      <c r="U592" s="57"/>
    </row>
    <row r="593" spans="19:21" ht="14.4" hidden="1" x14ac:dyDescent="0.3">
      <c r="S593" s="57"/>
      <c r="T593" s="57"/>
      <c r="U593" s="57"/>
    </row>
    <row r="594" spans="19:21" ht="14.4" hidden="1" x14ac:dyDescent="0.3">
      <c r="S594" s="57"/>
      <c r="T594" s="57"/>
      <c r="U594" s="57"/>
    </row>
    <row r="595" spans="19:21" ht="14.4" hidden="1" x14ac:dyDescent="0.3">
      <c r="S595" s="57"/>
      <c r="T595" s="57"/>
      <c r="U595" s="57"/>
    </row>
    <row r="596" spans="19:21" ht="14.4" hidden="1" x14ac:dyDescent="0.3">
      <c r="S596" s="57"/>
      <c r="T596" s="57"/>
      <c r="U596" s="57"/>
    </row>
    <row r="597" spans="19:21" ht="14.4" hidden="1" x14ac:dyDescent="0.3">
      <c r="S597" s="57"/>
      <c r="T597" s="57"/>
      <c r="U597" s="57"/>
    </row>
    <row r="598" spans="19:21" ht="14.4" hidden="1" x14ac:dyDescent="0.3">
      <c r="S598" s="57"/>
      <c r="T598" s="57"/>
      <c r="U598" s="57"/>
    </row>
    <row r="599" spans="19:21" ht="14.4" hidden="1" x14ac:dyDescent="0.3">
      <c r="S599" s="57"/>
      <c r="T599" s="57"/>
      <c r="U599" s="57"/>
    </row>
    <row r="600" spans="19:21" ht="14.4" hidden="1" x14ac:dyDescent="0.3">
      <c r="S600" s="57"/>
      <c r="T600" s="57"/>
      <c r="U600" s="57"/>
    </row>
    <row r="601" spans="19:21" ht="14.4" hidden="1" x14ac:dyDescent="0.3">
      <c r="S601" s="57"/>
      <c r="T601" s="57"/>
      <c r="U601" s="57"/>
    </row>
    <row r="602" spans="19:21" ht="14.4" hidden="1" x14ac:dyDescent="0.3">
      <c r="S602" s="57"/>
      <c r="T602" s="57"/>
      <c r="U602" s="57"/>
    </row>
    <row r="603" spans="19:21" ht="14.4" hidden="1" x14ac:dyDescent="0.3">
      <c r="S603" s="57"/>
      <c r="T603" s="57"/>
      <c r="U603" s="57"/>
    </row>
    <row r="604" spans="19:21" ht="14.4" hidden="1" x14ac:dyDescent="0.3">
      <c r="S604" s="57"/>
      <c r="T604" s="57"/>
      <c r="U604" s="57"/>
    </row>
    <row r="605" spans="19:21" ht="14.4" hidden="1" x14ac:dyDescent="0.3">
      <c r="S605" s="57"/>
      <c r="T605" s="57"/>
      <c r="U605" s="57"/>
    </row>
    <row r="606" spans="19:21" ht="14.4" hidden="1" x14ac:dyDescent="0.3">
      <c r="S606" s="57"/>
      <c r="T606" s="57"/>
      <c r="U606" s="57"/>
    </row>
    <row r="607" spans="19:21" ht="14.4" hidden="1" x14ac:dyDescent="0.3">
      <c r="S607" s="57"/>
      <c r="T607" s="57"/>
      <c r="U607" s="57"/>
    </row>
    <row r="608" spans="19:21" ht="14.4" hidden="1" x14ac:dyDescent="0.3">
      <c r="S608" s="57"/>
      <c r="T608" s="57"/>
      <c r="U608" s="57"/>
    </row>
    <row r="609" spans="19:21" ht="14.4" hidden="1" x14ac:dyDescent="0.3">
      <c r="S609" s="57"/>
      <c r="T609" s="57"/>
      <c r="U609" s="57"/>
    </row>
    <row r="610" spans="19:21" ht="14.4" hidden="1" x14ac:dyDescent="0.3">
      <c r="S610" s="57"/>
      <c r="T610" s="57"/>
      <c r="U610" s="57"/>
    </row>
    <row r="611" spans="19:21" ht="14.4" hidden="1" x14ac:dyDescent="0.3">
      <c r="S611" s="57"/>
      <c r="T611" s="57"/>
      <c r="U611" s="57"/>
    </row>
    <row r="612" spans="19:21" ht="14.4" hidden="1" x14ac:dyDescent="0.3">
      <c r="S612" s="57"/>
      <c r="T612" s="57"/>
      <c r="U612" s="57"/>
    </row>
    <row r="613" spans="19:21" ht="14.4" hidden="1" x14ac:dyDescent="0.3">
      <c r="S613" s="57"/>
      <c r="T613" s="57"/>
      <c r="U613" s="57"/>
    </row>
    <row r="614" spans="19:21" ht="14.4" hidden="1" x14ac:dyDescent="0.3">
      <c r="S614" s="57"/>
      <c r="T614" s="57"/>
      <c r="U614" s="57"/>
    </row>
    <row r="615" spans="19:21" ht="14.4" hidden="1" x14ac:dyDescent="0.3">
      <c r="S615" s="57"/>
      <c r="T615" s="57"/>
      <c r="U615" s="57"/>
    </row>
    <row r="616" spans="19:21" ht="14.4" hidden="1" x14ac:dyDescent="0.3">
      <c r="S616" s="57"/>
      <c r="T616" s="57"/>
      <c r="U616" s="57"/>
    </row>
    <row r="617" spans="19:21" ht="14.4" hidden="1" x14ac:dyDescent="0.3">
      <c r="S617" s="57"/>
      <c r="T617" s="57"/>
      <c r="U617" s="57"/>
    </row>
    <row r="618" spans="19:21" ht="14.4" hidden="1" x14ac:dyDescent="0.3">
      <c r="S618" s="57"/>
      <c r="T618" s="57"/>
      <c r="U618" s="57"/>
    </row>
    <row r="619" spans="19:21" ht="14.4" hidden="1" x14ac:dyDescent="0.3">
      <c r="S619" s="57"/>
      <c r="T619" s="57"/>
      <c r="U619" s="57"/>
    </row>
    <row r="620" spans="19:21" ht="14.4" hidden="1" x14ac:dyDescent="0.3">
      <c r="S620" s="57"/>
      <c r="T620" s="57"/>
      <c r="U620" s="57"/>
    </row>
    <row r="621" spans="19:21" ht="14.4" hidden="1" x14ac:dyDescent="0.3">
      <c r="S621" s="57"/>
      <c r="T621" s="57"/>
      <c r="U621" s="57"/>
    </row>
    <row r="622" spans="19:21" ht="14.4" hidden="1" x14ac:dyDescent="0.3">
      <c r="S622" s="57"/>
      <c r="T622" s="57"/>
      <c r="U622" s="57"/>
    </row>
    <row r="623" spans="19:21" ht="14.4" hidden="1" x14ac:dyDescent="0.3">
      <c r="S623" s="57"/>
      <c r="T623" s="57"/>
      <c r="U623" s="57"/>
    </row>
    <row r="624" spans="19:21" ht="14.4" hidden="1" x14ac:dyDescent="0.3">
      <c r="S624" s="57"/>
      <c r="T624" s="57"/>
      <c r="U624" s="57"/>
    </row>
    <row r="625" spans="19:21" ht="14.4" hidden="1" x14ac:dyDescent="0.3">
      <c r="S625" s="57"/>
      <c r="T625" s="57"/>
      <c r="U625" s="57"/>
    </row>
    <row r="626" spans="19:21" ht="14.4" hidden="1" x14ac:dyDescent="0.3">
      <c r="S626" s="57"/>
      <c r="T626" s="57"/>
      <c r="U626" s="57"/>
    </row>
    <row r="627" spans="19:21" ht="14.4" hidden="1" x14ac:dyDescent="0.3">
      <c r="S627" s="57"/>
      <c r="T627" s="57"/>
      <c r="U627" s="57"/>
    </row>
    <row r="628" spans="19:21" ht="14.4" hidden="1" x14ac:dyDescent="0.3">
      <c r="S628" s="57"/>
      <c r="T628" s="57"/>
      <c r="U628" s="57"/>
    </row>
    <row r="629" spans="19:21" ht="14.4" hidden="1" x14ac:dyDescent="0.3">
      <c r="S629" s="57"/>
      <c r="T629" s="57"/>
      <c r="U629" s="57"/>
    </row>
    <row r="630" spans="19:21" ht="14.4" hidden="1" x14ac:dyDescent="0.3">
      <c r="S630" s="57"/>
      <c r="T630" s="57"/>
      <c r="U630" s="57"/>
    </row>
    <row r="631" spans="19:21" ht="14.4" hidden="1" x14ac:dyDescent="0.3">
      <c r="S631" s="57"/>
      <c r="T631" s="57"/>
      <c r="U631" s="57"/>
    </row>
    <row r="632" spans="19:21" ht="14.4" hidden="1" x14ac:dyDescent="0.3">
      <c r="S632" s="57"/>
      <c r="T632" s="57"/>
      <c r="U632" s="57"/>
    </row>
    <row r="633" spans="19:21" ht="14.4" hidden="1" x14ac:dyDescent="0.3">
      <c r="S633" s="57"/>
      <c r="T633" s="57"/>
      <c r="U633" s="57"/>
    </row>
    <row r="634" spans="19:21" ht="14.4" hidden="1" x14ac:dyDescent="0.3">
      <c r="S634" s="57"/>
      <c r="T634" s="57"/>
      <c r="U634" s="57"/>
    </row>
    <row r="635" spans="19:21" ht="14.4" hidden="1" x14ac:dyDescent="0.3">
      <c r="S635" s="57"/>
      <c r="T635" s="57"/>
      <c r="U635" s="57"/>
    </row>
    <row r="636" spans="19:21" ht="14.4" hidden="1" x14ac:dyDescent="0.3"/>
    <row r="637" spans="19:21" ht="14.4" hidden="1" x14ac:dyDescent="0.3"/>
    <row r="638" spans="19:21" ht="14.4" hidden="1" x14ac:dyDescent="0.3"/>
    <row r="639" spans="19:21" ht="14.4" hidden="1" x14ac:dyDescent="0.3"/>
    <row r="640" spans="19:21" ht="14.4" hidden="1" x14ac:dyDescent="0.3"/>
    <row r="641" ht="14.4" hidden="1" x14ac:dyDescent="0.3"/>
    <row r="642" ht="14.4" hidden="1" x14ac:dyDescent="0.3"/>
    <row r="643" ht="14.4" hidden="1" x14ac:dyDescent="0.3"/>
    <row r="644" ht="14.4" hidden="1" x14ac:dyDescent="0.3"/>
    <row r="645" ht="14.4" hidden="1" x14ac:dyDescent="0.3"/>
    <row r="646" ht="14.4" hidden="1" x14ac:dyDescent="0.3"/>
    <row r="647" ht="14.4" hidden="1" x14ac:dyDescent="0.3"/>
    <row r="648" ht="14.4" hidden="1" x14ac:dyDescent="0.3"/>
    <row r="649" ht="14.4" hidden="1" x14ac:dyDescent="0.3"/>
    <row r="650" ht="14.4" hidden="1" x14ac:dyDescent="0.3"/>
    <row r="651" ht="14.4" hidden="1" x14ac:dyDescent="0.3"/>
    <row r="652" ht="14.4" hidden="1" x14ac:dyDescent="0.3"/>
    <row r="653" ht="14.4" hidden="1" x14ac:dyDescent="0.3"/>
    <row r="654" ht="14.4" hidden="1" x14ac:dyDescent="0.3"/>
    <row r="655" ht="14.4" hidden="1" x14ac:dyDescent="0.3"/>
    <row r="656" ht="14.4" hidden="1" x14ac:dyDescent="0.3"/>
    <row r="657" ht="14.4" hidden="1" x14ac:dyDescent="0.3"/>
    <row r="658" ht="14.4" hidden="1" x14ac:dyDescent="0.3"/>
    <row r="659" ht="14.4" hidden="1" x14ac:dyDescent="0.3"/>
    <row r="660" ht="14.4" hidden="1" x14ac:dyDescent="0.3"/>
    <row r="661" ht="14.4" hidden="1" x14ac:dyDescent="0.3"/>
    <row r="662" ht="14.4" hidden="1" x14ac:dyDescent="0.3"/>
    <row r="663" ht="14.4" hidden="1" x14ac:dyDescent="0.3"/>
    <row r="664" ht="14.4" hidden="1" x14ac:dyDescent="0.3"/>
    <row r="665" ht="14.4" hidden="1" x14ac:dyDescent="0.3"/>
    <row r="666" ht="14.4" hidden="1" x14ac:dyDescent="0.3"/>
    <row r="667" ht="14.4" hidden="1" x14ac:dyDescent="0.3"/>
    <row r="668" ht="14.4" hidden="1" x14ac:dyDescent="0.3"/>
    <row r="669" ht="14.4" hidden="1" x14ac:dyDescent="0.3"/>
    <row r="670" ht="14.4" hidden="1" x14ac:dyDescent="0.3"/>
    <row r="671" ht="14.4" hidden="1" x14ac:dyDescent="0.3"/>
    <row r="672" ht="14.55" hidden="1" customHeight="1" x14ac:dyDescent="0.3"/>
    <row r="673" ht="14.55" hidden="1" customHeight="1" x14ac:dyDescent="0.3"/>
    <row r="674" ht="14.55" hidden="1" customHeight="1" x14ac:dyDescent="0.3"/>
    <row r="675" ht="14.55" hidden="1" customHeight="1" x14ac:dyDescent="0.3"/>
    <row r="676" ht="14.55" hidden="1" customHeight="1" x14ac:dyDescent="0.3"/>
    <row r="677" ht="14.55" hidden="1" customHeight="1" x14ac:dyDescent="0.3"/>
    <row r="678" ht="14.55" hidden="1" customHeight="1" x14ac:dyDescent="0.3"/>
    <row r="679" ht="14.55" hidden="1" customHeight="1" x14ac:dyDescent="0.3"/>
    <row r="680" ht="14.55" hidden="1" customHeight="1" x14ac:dyDescent="0.3"/>
    <row r="681" ht="14.55" hidden="1" customHeight="1" x14ac:dyDescent="0.3"/>
    <row r="682" ht="14.55" hidden="1" customHeight="1" x14ac:dyDescent="0.3"/>
    <row r="683" ht="14.55" hidden="1" customHeight="1" x14ac:dyDescent="0.3"/>
    <row r="684" ht="14.55" hidden="1" customHeight="1" x14ac:dyDescent="0.3"/>
    <row r="685" ht="14.55" hidden="1" customHeight="1" x14ac:dyDescent="0.3"/>
    <row r="686" ht="14.55" hidden="1" customHeight="1" x14ac:dyDescent="0.3"/>
    <row r="687" ht="14.55" hidden="1" customHeight="1" x14ac:dyDescent="0.3"/>
    <row r="688" ht="14.55" hidden="1" customHeight="1" x14ac:dyDescent="0.3"/>
    <row r="689" ht="14.55" hidden="1" customHeight="1" x14ac:dyDescent="0.3"/>
    <row r="690" ht="14.55" hidden="1" customHeight="1" x14ac:dyDescent="0.3"/>
    <row r="691" ht="14.55" hidden="1" customHeight="1" x14ac:dyDescent="0.3"/>
    <row r="692" ht="14.55" hidden="1" customHeight="1" x14ac:dyDescent="0.3"/>
    <row r="693" ht="14.55" hidden="1" customHeight="1" x14ac:dyDescent="0.3"/>
    <row r="694" ht="14.55" customHeight="1" x14ac:dyDescent="0.3"/>
    <row r="695" ht="14.55" customHeight="1" x14ac:dyDescent="0.3"/>
  </sheetData>
  <pageMargins left="0.7" right="0.7" top="0.75" bottom="0.75" header="0.3" footer="0.3"/>
  <pageSetup paperSize="9" scale="59" fitToHeight="0" orientation="landscape" r:id="rId1"/>
  <headerFooter differentFirst="1"/>
  <ignoredErrors>
    <ignoredError sqref="S11:U11 S75:U75" formulaRange="1"/>
    <ignoredError sqref="S16:T16 S59:U59 S87:U87" formulaRange="1" unlockedFormula="1"/>
    <ignoredError sqref="S23:U23 S55:U55 S68:U68 S71:U71 S92:U92 S151:U156 S199:U199 S158:U15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649"/>
  <sheetViews>
    <sheetView showGridLines="0" zoomScale="70" zoomScaleNormal="70" workbookViewId="0">
      <pane ySplit="6" topLeftCell="A7" activePane="bottomLeft" state="frozen"/>
      <selection activeCell="W247" sqref="W247"/>
      <selection pane="bottomLeft"/>
    </sheetView>
  </sheetViews>
  <sheetFormatPr defaultColWidth="6.33203125" defaultRowHeight="14.4" zeroHeight="1" outlineLevelRow="1" outlineLevelCol="1" x14ac:dyDescent="0.3"/>
  <cols>
    <col min="1" max="1" width="3.88671875" style="522" customWidth="1"/>
    <col min="2" max="2" width="74.33203125" style="47" customWidth="1"/>
    <col min="3" max="3" width="23.44140625" style="47" hidden="1" customWidth="1" outlineLevel="1"/>
    <col min="4" max="4" width="5" style="47" hidden="1" customWidth="1" outlineLevel="1"/>
    <col min="5" max="5" width="23.5546875" style="47" hidden="1" customWidth="1" outlineLevel="1"/>
    <col min="6" max="6" width="16.21875" style="47" hidden="1" customWidth="1" outlineLevel="1"/>
    <col min="7" max="8" width="21.21875" style="47" hidden="1" customWidth="1" outlineLevel="1"/>
    <col min="9" max="9" width="16.77734375" style="47" hidden="1" customWidth="1" outlineLevel="1"/>
    <col min="10" max="11" width="23" style="47" hidden="1" customWidth="1" outlineLevel="1"/>
    <col min="12" max="13" width="14.21875" style="47" hidden="1" customWidth="1" outlineLevel="1"/>
    <col min="14" max="15" width="8.77734375" style="47" hidden="1" customWidth="1" outlineLevel="1"/>
    <col min="16" max="16" width="16.88671875" style="481" customWidth="1" collapsed="1"/>
    <col min="17" max="17" width="16.109375" style="47" hidden="1" customWidth="1" outlineLevel="1"/>
    <col min="18" max="18" width="18.6640625" style="47" bestFit="1" customWidth="1" collapsed="1"/>
    <col min="19" max="19" width="14.44140625" style="47" customWidth="1"/>
    <col min="20" max="20" width="14.33203125" style="47" bestFit="1" customWidth="1"/>
    <col min="21" max="21" width="14.33203125" style="47" customWidth="1"/>
    <col min="22" max="22" width="65.88671875" style="74" customWidth="1"/>
    <col min="23" max="16384" width="6.33203125" style="47"/>
  </cols>
  <sheetData>
    <row r="1" spans="1:22 16380:16380" s="46" customFormat="1" x14ac:dyDescent="0.3">
      <c r="A1" s="523"/>
      <c r="P1" s="479"/>
      <c r="V1" s="64"/>
    </row>
    <row r="2" spans="1:22 16380:16380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9"/>
      <c r="Q2" s="46"/>
      <c r="R2" s="46"/>
      <c r="S2" s="46"/>
      <c r="T2" s="46"/>
      <c r="U2" s="46"/>
      <c r="V2" s="437"/>
      <c r="XEZ2" s="46"/>
    </row>
    <row r="3" spans="1:22 16380:16380" ht="52.5" customHeight="1" x14ac:dyDescent="0.3">
      <c r="A3" s="523"/>
      <c r="B3" s="427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45"/>
      <c r="Q3" s="49"/>
      <c r="R3" s="49"/>
      <c r="S3" s="49"/>
      <c r="T3" s="49"/>
      <c r="U3" s="49"/>
      <c r="V3" s="472"/>
      <c r="XEZ3" s="46"/>
    </row>
    <row r="4" spans="1:22 16380:16380" x14ac:dyDescent="0.3">
      <c r="A4" s="532"/>
      <c r="B4" s="65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58"/>
      <c r="Q4" s="46"/>
      <c r="R4" s="46"/>
      <c r="S4" s="46"/>
      <c r="T4" s="46"/>
      <c r="U4" s="46"/>
      <c r="V4" s="64"/>
      <c r="XEZ4" s="46"/>
    </row>
    <row r="5" spans="1:22 16380:16380" x14ac:dyDescent="0.3">
      <c r="A5" s="552"/>
      <c r="B5" s="65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58"/>
      <c r="Q5" s="46"/>
      <c r="R5" s="46"/>
      <c r="S5" s="46"/>
      <c r="T5" s="46"/>
      <c r="U5" s="46"/>
      <c r="V5" s="64"/>
      <c r="XEZ5" s="46"/>
    </row>
    <row r="6" spans="1:22 16380:16380" s="53" customFormat="1" ht="37.049999999999997" customHeight="1" x14ac:dyDescent="0.3">
      <c r="A6" s="50"/>
      <c r="B6" s="50"/>
      <c r="C6" s="51" t="s">
        <v>18</v>
      </c>
      <c r="D6" s="51" t="s">
        <v>1</v>
      </c>
      <c r="E6" s="51" t="s">
        <v>84</v>
      </c>
      <c r="F6" s="51" t="s">
        <v>19</v>
      </c>
      <c r="G6" s="51" t="s">
        <v>20</v>
      </c>
      <c r="H6" s="51" t="s">
        <v>40</v>
      </c>
      <c r="I6" s="51" t="s">
        <v>21</v>
      </c>
      <c r="J6" s="51" t="s">
        <v>22</v>
      </c>
      <c r="K6" s="51" t="s">
        <v>83</v>
      </c>
      <c r="L6" s="51" t="s">
        <v>23</v>
      </c>
      <c r="M6" s="51" t="s">
        <v>2</v>
      </c>
      <c r="N6" s="51" t="s">
        <v>3</v>
      </c>
      <c r="O6" s="51" t="s">
        <v>4</v>
      </c>
      <c r="P6" s="480" t="s">
        <v>5</v>
      </c>
      <c r="Q6" s="51" t="s">
        <v>6</v>
      </c>
      <c r="R6" s="51" t="s">
        <v>7</v>
      </c>
      <c r="S6" s="51">
        <v>2019</v>
      </c>
      <c r="T6" s="51">
        <v>2020</v>
      </c>
      <c r="U6" s="51">
        <v>2021</v>
      </c>
      <c r="V6" s="52" t="s">
        <v>240</v>
      </c>
    </row>
    <row r="7" spans="1:22 16380:16380" x14ac:dyDescent="0.3">
      <c r="V7" s="58"/>
    </row>
    <row r="8" spans="1:22 16380:16380" ht="18" x14ac:dyDescent="0.3">
      <c r="B8" s="439" t="s"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82"/>
      <c r="Q8" s="55"/>
      <c r="R8" s="55"/>
      <c r="S8" s="55"/>
      <c r="T8" s="55"/>
      <c r="U8" s="55"/>
      <c r="V8" s="280"/>
    </row>
    <row r="9" spans="1:22 16380:16380" x14ac:dyDescent="0.3">
      <c r="V9" s="58"/>
    </row>
    <row r="10" spans="1:22 16380:16380" x14ac:dyDescent="0.3">
      <c r="B10" s="1" t="s">
        <v>222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83"/>
      <c r="Q10" s="1"/>
      <c r="R10" s="42"/>
      <c r="S10" s="42"/>
      <c r="T10" s="42"/>
      <c r="U10" s="524"/>
      <c r="V10" s="563"/>
    </row>
    <row r="11" spans="1:22 16380:16380" x14ac:dyDescent="0.3">
      <c r="A11" s="552"/>
      <c r="B11" s="298" t="s">
        <v>258</v>
      </c>
      <c r="C11" s="299" t="s">
        <v>11</v>
      </c>
      <c r="D11" s="455"/>
      <c r="E11" s="299" t="s">
        <v>11</v>
      </c>
      <c r="F11" s="301"/>
      <c r="G11" s="299" t="s">
        <v>11</v>
      </c>
      <c r="H11" s="455"/>
      <c r="I11" s="299" t="s">
        <v>11</v>
      </c>
      <c r="J11" s="301"/>
      <c r="K11" s="299" t="s">
        <v>11</v>
      </c>
      <c r="L11" s="455"/>
      <c r="M11" s="455"/>
      <c r="N11" s="301" t="s">
        <v>11</v>
      </c>
      <c r="O11" s="455"/>
      <c r="P11" s="484" t="s">
        <v>211</v>
      </c>
      <c r="Q11" s="455"/>
      <c r="R11" s="459" t="s">
        <v>395</v>
      </c>
      <c r="S11" s="311">
        <f>SUM(S12:S14)</f>
        <v>105228099.04392068</v>
      </c>
      <c r="T11" s="311">
        <f>SUM(T12:T14)</f>
        <v>105012744.18074495</v>
      </c>
      <c r="U11" s="311">
        <f>SUM(U12:U14)</f>
        <v>121492383.95434773</v>
      </c>
    </row>
    <row r="12" spans="1:22 16380:16380" hidden="1" outlineLevel="1" x14ac:dyDescent="0.3">
      <c r="A12" s="552"/>
      <c r="B12" s="460" t="s">
        <v>217</v>
      </c>
      <c r="C12" s="33"/>
      <c r="D12" s="44"/>
      <c r="E12" s="33"/>
      <c r="F12" s="33"/>
      <c r="G12" s="33"/>
      <c r="H12" s="44"/>
      <c r="I12" s="33"/>
      <c r="J12" s="33"/>
      <c r="K12" s="44"/>
      <c r="L12" s="44"/>
      <c r="M12" s="44"/>
      <c r="N12" s="33"/>
      <c r="O12" s="44"/>
      <c r="P12" s="485" t="s">
        <v>12</v>
      </c>
      <c r="Q12" s="44"/>
      <c r="R12" s="38" t="s">
        <v>395</v>
      </c>
      <c r="S12" s="313">
        <v>8003065.8673777943</v>
      </c>
      <c r="T12" s="313">
        <v>8738597.3357394822</v>
      </c>
      <c r="U12" s="313">
        <v>11252299.806884678</v>
      </c>
      <c r="V12" s="464"/>
    </row>
    <row r="13" spans="1:22 16380:16380" hidden="1" outlineLevel="1" x14ac:dyDescent="0.3">
      <c r="A13" s="552"/>
      <c r="B13" s="460" t="s">
        <v>218</v>
      </c>
      <c r="C13" s="33"/>
      <c r="D13" s="44"/>
      <c r="E13" s="33"/>
      <c r="F13" s="33"/>
      <c r="G13" s="33"/>
      <c r="H13" s="44"/>
      <c r="I13" s="33"/>
      <c r="J13" s="33"/>
      <c r="K13" s="44"/>
      <c r="L13" s="44"/>
      <c r="M13" s="44"/>
      <c r="N13" s="33"/>
      <c r="O13" s="44"/>
      <c r="P13" s="485" t="s">
        <v>12</v>
      </c>
      <c r="Q13" s="44"/>
      <c r="R13" s="38" t="s">
        <v>395</v>
      </c>
      <c r="S13" s="313">
        <v>96891275.297962368</v>
      </c>
      <c r="T13" s="313">
        <v>95942256.562142521</v>
      </c>
      <c r="U13" s="313">
        <v>109738835.7430543</v>
      </c>
      <c r="V13" s="464"/>
    </row>
    <row r="14" spans="1:22 16380:16380" hidden="1" outlineLevel="1" x14ac:dyDescent="0.3">
      <c r="A14" s="552"/>
      <c r="B14" s="461" t="s">
        <v>252</v>
      </c>
      <c r="C14" s="117"/>
      <c r="D14" s="124"/>
      <c r="E14" s="117"/>
      <c r="F14" s="117"/>
      <c r="G14" s="117"/>
      <c r="H14" s="124"/>
      <c r="I14" s="117"/>
      <c r="J14" s="117"/>
      <c r="K14" s="124"/>
      <c r="L14" s="124"/>
      <c r="M14" s="124"/>
      <c r="N14" s="117"/>
      <c r="O14" s="124"/>
      <c r="P14" s="486" t="s">
        <v>12</v>
      </c>
      <c r="Q14" s="124"/>
      <c r="R14" s="99" t="s">
        <v>395</v>
      </c>
      <c r="S14" s="315">
        <v>333757.87858052703</v>
      </c>
      <c r="T14" s="315">
        <v>331890.28286294785</v>
      </c>
      <c r="U14" s="315">
        <v>501248.40440874593</v>
      </c>
      <c r="V14" s="464"/>
    </row>
    <row r="15" spans="1:22 16380:16380" collapsed="1" x14ac:dyDescent="0.3">
      <c r="A15" s="523"/>
      <c r="B15" s="289" t="s">
        <v>251</v>
      </c>
      <c r="C15" s="290"/>
      <c r="D15" s="456"/>
      <c r="E15" s="290"/>
      <c r="F15" s="290"/>
      <c r="G15" s="290"/>
      <c r="H15" s="456"/>
      <c r="I15" s="290"/>
      <c r="J15" s="290"/>
      <c r="K15" s="456"/>
      <c r="L15" s="456"/>
      <c r="M15" s="456"/>
      <c r="N15" s="290"/>
      <c r="O15" s="456"/>
      <c r="P15" s="487" t="s">
        <v>211</v>
      </c>
      <c r="Q15" s="456"/>
      <c r="R15" s="462" t="s">
        <v>395</v>
      </c>
      <c r="S15" s="316">
        <v>0</v>
      </c>
      <c r="T15" s="316">
        <v>0</v>
      </c>
      <c r="U15" s="316">
        <v>48138.06</v>
      </c>
      <c r="V15" s="464"/>
    </row>
    <row r="16" spans="1:22 16380:16380" x14ac:dyDescent="0.3">
      <c r="A16" s="552"/>
      <c r="B16" s="72" t="s">
        <v>259</v>
      </c>
      <c r="C16" s="283" t="s">
        <v>11</v>
      </c>
      <c r="D16" s="457"/>
      <c r="E16" s="283" t="s">
        <v>11</v>
      </c>
      <c r="F16" s="285"/>
      <c r="G16" s="283" t="s">
        <v>11</v>
      </c>
      <c r="H16" s="457"/>
      <c r="I16" s="283" t="s">
        <v>11</v>
      </c>
      <c r="J16" s="285"/>
      <c r="K16" s="283" t="s">
        <v>11</v>
      </c>
      <c r="L16" s="457"/>
      <c r="M16" s="457"/>
      <c r="N16" s="285" t="s">
        <v>11</v>
      </c>
      <c r="O16" s="457"/>
      <c r="P16" s="488" t="s">
        <v>211</v>
      </c>
      <c r="Q16" s="457"/>
      <c r="R16" s="463" t="s">
        <v>396</v>
      </c>
      <c r="S16" s="317">
        <f>(SUM(S17:S19))</f>
        <v>154431.03415701937</v>
      </c>
      <c r="T16" s="317">
        <f>SUM(T17:T19)</f>
        <v>145525.53440613204</v>
      </c>
      <c r="U16" s="317">
        <v>179462.0053362996</v>
      </c>
      <c r="V16"/>
    </row>
    <row r="17" spans="1:22" hidden="1" outlineLevel="1" x14ac:dyDescent="0.3">
      <c r="A17" s="552"/>
      <c r="B17" s="460" t="s">
        <v>219</v>
      </c>
      <c r="C17" s="33"/>
      <c r="D17" s="44"/>
      <c r="E17" s="33"/>
      <c r="F17" s="33"/>
      <c r="G17" s="33"/>
      <c r="H17" s="44"/>
      <c r="I17" s="33"/>
      <c r="J17" s="33"/>
      <c r="K17" s="44"/>
      <c r="L17" s="44"/>
      <c r="M17" s="33"/>
      <c r="N17" s="6"/>
      <c r="O17" s="44"/>
      <c r="P17" s="485" t="s">
        <v>12</v>
      </c>
      <c r="Q17" s="44"/>
      <c r="R17" s="38" t="s">
        <v>396</v>
      </c>
      <c r="S17" s="313">
        <v>9034.7502174860856</v>
      </c>
      <c r="T17" s="313">
        <v>9814.8861304479415</v>
      </c>
      <c r="U17" s="313">
        <v>13200.061314468221</v>
      </c>
      <c r="V17" s="464"/>
    </row>
    <row r="18" spans="1:22" hidden="1" outlineLevel="1" x14ac:dyDescent="0.3">
      <c r="A18" s="552"/>
      <c r="B18" s="460" t="s">
        <v>220</v>
      </c>
      <c r="C18" s="33"/>
      <c r="D18" s="44"/>
      <c r="E18" s="33"/>
      <c r="F18" s="33"/>
      <c r="G18" s="33"/>
      <c r="H18" s="44"/>
      <c r="I18" s="33"/>
      <c r="J18" s="33"/>
      <c r="K18" s="44"/>
      <c r="L18" s="44"/>
      <c r="M18" s="33"/>
      <c r="N18" s="6"/>
      <c r="O18" s="44"/>
      <c r="P18" s="485" t="s">
        <v>12</v>
      </c>
      <c r="Q18" s="44"/>
      <c r="R18" s="38" t="s">
        <v>396</v>
      </c>
      <c r="S18" s="313">
        <v>144909.27495396591</v>
      </c>
      <c r="T18" s="313">
        <v>135160.57119796259</v>
      </c>
      <c r="U18" s="313">
        <v>165304.55624420565</v>
      </c>
      <c r="V18" s="464"/>
    </row>
    <row r="19" spans="1:22" hidden="1" outlineLevel="1" x14ac:dyDescent="0.3">
      <c r="A19" s="552"/>
      <c r="B19" s="461" t="s">
        <v>253</v>
      </c>
      <c r="C19" s="117"/>
      <c r="D19" s="124"/>
      <c r="E19" s="117"/>
      <c r="F19" s="117"/>
      <c r="G19" s="117"/>
      <c r="H19" s="124"/>
      <c r="I19" s="117"/>
      <c r="J19" s="117"/>
      <c r="K19" s="124"/>
      <c r="L19" s="124"/>
      <c r="M19" s="117"/>
      <c r="N19" s="134"/>
      <c r="O19" s="124"/>
      <c r="P19" s="486" t="s">
        <v>12</v>
      </c>
      <c r="Q19" s="124"/>
      <c r="R19" s="99" t="s">
        <v>396</v>
      </c>
      <c r="S19" s="315">
        <v>487.0089855673578</v>
      </c>
      <c r="T19" s="315">
        <v>550.07707772151628</v>
      </c>
      <c r="U19" s="315">
        <v>957.38777762571988</v>
      </c>
      <c r="V19" s="464"/>
    </row>
    <row r="20" spans="1:22" collapsed="1" x14ac:dyDescent="0.3">
      <c r="A20" s="552"/>
      <c r="B20" s="295" t="s">
        <v>221</v>
      </c>
      <c r="C20" s="290"/>
      <c r="D20" s="456"/>
      <c r="E20" s="290"/>
      <c r="F20" s="290"/>
      <c r="G20" s="290"/>
      <c r="H20" s="456"/>
      <c r="I20" s="290"/>
      <c r="J20" s="290"/>
      <c r="K20" s="456"/>
      <c r="L20" s="456"/>
      <c r="M20" s="290"/>
      <c r="N20" s="458"/>
      <c r="O20" s="456"/>
      <c r="P20" s="487" t="s">
        <v>211</v>
      </c>
      <c r="Q20" s="456"/>
      <c r="R20" s="462" t="s">
        <v>396</v>
      </c>
      <c r="S20" s="316">
        <v>229.866080305927</v>
      </c>
      <c r="T20" s="316">
        <v>788.69254000000001</v>
      </c>
      <c r="U20" s="567">
        <v>1219.5273999999999</v>
      </c>
      <c r="V20" s="464"/>
    </row>
    <row r="21" spans="1:22" x14ac:dyDescent="0.3">
      <c r="S21" s="57"/>
      <c r="T21" s="57"/>
      <c r="U21" s="57"/>
      <c r="V21" s="275"/>
    </row>
    <row r="22" spans="1:22" x14ac:dyDescent="0.3">
      <c r="B22" s="568" t="s">
        <v>223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9"/>
      <c r="Q22" s="568"/>
      <c r="R22" s="524"/>
      <c r="S22" s="524"/>
      <c r="T22" s="524"/>
      <c r="U22" s="524"/>
      <c r="V22" s="563"/>
    </row>
    <row r="23" spans="1:22" x14ac:dyDescent="0.3">
      <c r="A23" s="552"/>
      <c r="B23" s="570" t="s">
        <v>214</v>
      </c>
      <c r="C23" s="283" t="s">
        <v>11</v>
      </c>
      <c r="D23" s="571"/>
      <c r="E23" s="571"/>
      <c r="F23" s="571" t="s">
        <v>11</v>
      </c>
      <c r="G23" s="571"/>
      <c r="H23" s="571"/>
      <c r="I23" s="571"/>
      <c r="J23" s="571" t="s">
        <v>11</v>
      </c>
      <c r="K23" s="571"/>
      <c r="L23" s="571"/>
      <c r="M23" s="571" t="s">
        <v>11</v>
      </c>
      <c r="N23" s="571"/>
      <c r="O23" s="571"/>
      <c r="P23" s="571" t="s">
        <v>211</v>
      </c>
      <c r="Q23" s="284"/>
      <c r="R23" s="572" t="s">
        <v>212</v>
      </c>
      <c r="S23" s="573">
        <f>S24+S25</f>
        <v>773077</v>
      </c>
      <c r="T23" s="573">
        <f t="shared" ref="T23:U23" si="0">T24+T25</f>
        <v>964895.1</v>
      </c>
      <c r="U23" s="573">
        <f t="shared" si="0"/>
        <v>900189.84</v>
      </c>
      <c r="V23" s="464"/>
    </row>
    <row r="24" spans="1:22" ht="27.6" hidden="1" outlineLevel="1" x14ac:dyDescent="0.3">
      <c r="A24" s="552"/>
      <c r="B24" s="460" t="s">
        <v>215</v>
      </c>
      <c r="C24" s="33"/>
      <c r="D24" s="46"/>
      <c r="E24" s="33"/>
      <c r="F24" s="33" t="s">
        <v>11</v>
      </c>
      <c r="G24" s="33"/>
      <c r="H24" s="33" t="s">
        <v>11</v>
      </c>
      <c r="I24" s="33"/>
      <c r="J24" s="33" t="s">
        <v>11</v>
      </c>
      <c r="K24" s="46"/>
      <c r="L24" s="46"/>
      <c r="M24" s="29"/>
      <c r="N24" s="28"/>
      <c r="O24" s="56"/>
      <c r="P24" s="489" t="s">
        <v>12</v>
      </c>
      <c r="Q24" s="46"/>
      <c r="R24" s="13" t="s">
        <v>212</v>
      </c>
      <c r="S24" s="533">
        <v>773077</v>
      </c>
      <c r="T24" s="533">
        <v>866684.1</v>
      </c>
      <c r="U24" s="533">
        <v>886904.64</v>
      </c>
      <c r="V24" s="464" t="s">
        <v>532</v>
      </c>
    </row>
    <row r="25" spans="1:22" ht="13.8" hidden="1" outlineLevel="1" x14ac:dyDescent="0.3">
      <c r="A25" s="535"/>
      <c r="B25" s="442" t="s">
        <v>437</v>
      </c>
      <c r="C25" s="117"/>
      <c r="D25" s="86"/>
      <c r="E25" s="117"/>
      <c r="F25" s="117"/>
      <c r="G25" s="117"/>
      <c r="H25" s="117"/>
      <c r="I25" s="117"/>
      <c r="J25" s="117"/>
      <c r="K25" s="86"/>
      <c r="L25" s="86"/>
      <c r="M25" s="118"/>
      <c r="N25" s="119"/>
      <c r="O25" s="120"/>
      <c r="P25" s="490" t="s">
        <v>12</v>
      </c>
      <c r="Q25" s="86"/>
      <c r="R25" s="90" t="s">
        <v>212</v>
      </c>
      <c r="S25" s="534">
        <v>0</v>
      </c>
      <c r="T25" s="534">
        <v>98211</v>
      </c>
      <c r="U25" s="534">
        <v>13285.2</v>
      </c>
      <c r="V25" s="75" t="s">
        <v>533</v>
      </c>
    </row>
    <row r="26" spans="1:22" collapsed="1" x14ac:dyDescent="0.3">
      <c r="A26" s="552"/>
      <c r="B26" s="295" t="s">
        <v>216</v>
      </c>
      <c r="C26" s="292" t="s">
        <v>11</v>
      </c>
      <c r="D26" s="291"/>
      <c r="E26" s="290"/>
      <c r="F26" s="290"/>
      <c r="G26" s="290"/>
      <c r="H26" s="291"/>
      <c r="I26" s="290"/>
      <c r="J26" s="290"/>
      <c r="K26" s="291"/>
      <c r="L26" s="291"/>
      <c r="M26" s="292"/>
      <c r="N26" s="296"/>
      <c r="O26" s="293"/>
      <c r="P26" s="576" t="s">
        <v>211</v>
      </c>
      <c r="Q26" s="291"/>
      <c r="R26" s="577" t="s">
        <v>210</v>
      </c>
      <c r="S26" s="578">
        <v>0</v>
      </c>
      <c r="T26" s="578">
        <v>0</v>
      </c>
      <c r="U26" s="578">
        <v>142878.72999999998</v>
      </c>
      <c r="V26" s="75" t="s">
        <v>406</v>
      </c>
    </row>
    <row r="27" spans="1:22" x14ac:dyDescent="0.3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9"/>
      <c r="Q27" s="46"/>
      <c r="R27" s="13"/>
      <c r="S27" s="31"/>
      <c r="T27" s="13"/>
      <c r="U27" s="13"/>
      <c r="V27" s="275"/>
    </row>
    <row r="28" spans="1:22" x14ac:dyDescent="0.3">
      <c r="B28" s="568" t="s">
        <v>250</v>
      </c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9"/>
      <c r="Q28" s="568"/>
      <c r="R28" s="524"/>
      <c r="S28" s="524"/>
      <c r="T28" s="524"/>
      <c r="U28" s="524"/>
      <c r="V28" s="563"/>
    </row>
    <row r="29" spans="1:22" ht="41.4" x14ac:dyDescent="0.3">
      <c r="A29" s="552"/>
      <c r="B29" s="457" t="s">
        <v>254</v>
      </c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88" t="s">
        <v>344</v>
      </c>
      <c r="Q29" s="457"/>
      <c r="R29" s="463" t="s">
        <v>256</v>
      </c>
      <c r="S29" s="352" t="s">
        <v>25</v>
      </c>
      <c r="T29" s="573">
        <v>3080</v>
      </c>
      <c r="U29" s="573">
        <v>3299</v>
      </c>
      <c r="V29" s="75" t="s">
        <v>383</v>
      </c>
    </row>
    <row r="30" spans="1:22" ht="27.6" x14ac:dyDescent="0.3">
      <c r="A30" s="552"/>
      <c r="B30" s="456" t="s">
        <v>255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87" t="s">
        <v>345</v>
      </c>
      <c r="Q30" s="456"/>
      <c r="R30" s="462" t="s">
        <v>256</v>
      </c>
      <c r="S30" s="353" t="s">
        <v>25</v>
      </c>
      <c r="T30" s="579">
        <v>88761</v>
      </c>
      <c r="U30" s="579">
        <v>106608.23168069887</v>
      </c>
      <c r="V30" s="464" t="s">
        <v>433</v>
      </c>
    </row>
    <row r="31" spans="1:22" ht="13.8" x14ac:dyDescent="0.3">
      <c r="A31" s="535"/>
      <c r="B31" s="455" t="s">
        <v>497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84" t="s">
        <v>498</v>
      </c>
      <c r="Q31" s="455"/>
      <c r="R31" s="459" t="s">
        <v>256</v>
      </c>
      <c r="S31" s="565" t="s">
        <v>25</v>
      </c>
      <c r="T31" s="573">
        <v>2074989.5942788876</v>
      </c>
      <c r="U31" s="573">
        <v>2399100.0386049338</v>
      </c>
      <c r="V31" s="464"/>
    </row>
    <row r="32" spans="1:22" ht="13.8" hidden="1" outlineLevel="1" x14ac:dyDescent="0.3">
      <c r="A32" s="535"/>
      <c r="B32" s="564" t="s">
        <v>499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85" t="s">
        <v>498</v>
      </c>
      <c r="Q32" s="44"/>
      <c r="R32" s="38" t="s">
        <v>256</v>
      </c>
      <c r="S32" s="312" t="s">
        <v>25</v>
      </c>
      <c r="T32" s="533">
        <v>1067684.5024120177</v>
      </c>
      <c r="U32" s="533">
        <v>1255547.5576618803</v>
      </c>
      <c r="V32" s="275"/>
    </row>
    <row r="33" spans="1:22" ht="13.8" hidden="1" outlineLevel="1" x14ac:dyDescent="0.3">
      <c r="A33" s="535"/>
      <c r="B33" s="564" t="s">
        <v>500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85" t="s">
        <v>498</v>
      </c>
      <c r="Q33" s="44"/>
      <c r="R33" s="57" t="s">
        <v>256</v>
      </c>
      <c r="S33" s="312" t="s">
        <v>25</v>
      </c>
      <c r="T33" s="533">
        <v>27039.686537331738</v>
      </c>
      <c r="U33" s="533">
        <v>36882.410702624205</v>
      </c>
      <c r="V33" s="275"/>
    </row>
    <row r="34" spans="1:22" ht="13.8" hidden="1" outlineLevel="1" x14ac:dyDescent="0.3">
      <c r="A34" s="535"/>
      <c r="B34" s="564" t="s">
        <v>501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85" t="s">
        <v>498</v>
      </c>
      <c r="Q34" s="44"/>
      <c r="R34" s="38" t="s">
        <v>256</v>
      </c>
      <c r="S34" s="312" t="s">
        <v>25</v>
      </c>
      <c r="T34" s="533">
        <v>15293.064822137412</v>
      </c>
      <c r="U34" s="533">
        <v>23675.443979180571</v>
      </c>
      <c r="V34" s="275"/>
    </row>
    <row r="35" spans="1:22" ht="13.8" hidden="1" outlineLevel="1" x14ac:dyDescent="0.3">
      <c r="A35" s="535"/>
      <c r="B35" s="564" t="s">
        <v>502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85" t="s">
        <v>498</v>
      </c>
      <c r="Q35" s="44"/>
      <c r="R35" s="38" t="s">
        <v>256</v>
      </c>
      <c r="S35" s="312" t="s">
        <v>25</v>
      </c>
      <c r="T35" s="533">
        <v>63796.546901557565</v>
      </c>
      <c r="U35" s="533">
        <v>71118.316708677157</v>
      </c>
      <c r="V35" s="275"/>
    </row>
    <row r="36" spans="1:22" ht="13.8" hidden="1" outlineLevel="1" x14ac:dyDescent="0.3">
      <c r="A36" s="535"/>
      <c r="B36" s="564" t="s">
        <v>503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85" t="s">
        <v>498</v>
      </c>
      <c r="Q36" s="44"/>
      <c r="R36" s="38" t="s">
        <v>256</v>
      </c>
      <c r="S36" s="312" t="s">
        <v>25</v>
      </c>
      <c r="T36" s="533">
        <v>65030.121516609135</v>
      </c>
      <c r="U36" s="533">
        <v>57648.350222735156</v>
      </c>
      <c r="V36" s="275"/>
    </row>
    <row r="37" spans="1:22" ht="13.8" hidden="1" outlineLevel="1" x14ac:dyDescent="0.3">
      <c r="A37" s="535"/>
      <c r="B37" s="564" t="s">
        <v>504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5" t="s">
        <v>498</v>
      </c>
      <c r="Q37" s="44"/>
      <c r="R37" s="38" t="s">
        <v>256</v>
      </c>
      <c r="S37" s="312" t="s">
        <v>25</v>
      </c>
      <c r="T37" s="533">
        <v>468.76207953685952</v>
      </c>
      <c r="U37" s="533">
        <v>959.92725803360236</v>
      </c>
      <c r="V37" s="275"/>
    </row>
    <row r="38" spans="1:22" ht="13.8" hidden="1" outlineLevel="1" x14ac:dyDescent="0.3">
      <c r="A38" s="535"/>
      <c r="B38" s="564" t="s">
        <v>505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85" t="s">
        <v>498</v>
      </c>
      <c r="Q38" s="44"/>
      <c r="R38" s="38" t="s">
        <v>256</v>
      </c>
      <c r="S38" s="312" t="s">
        <v>25</v>
      </c>
      <c r="T38" s="533">
        <v>13164.374475253408</v>
      </c>
      <c r="U38" s="533">
        <v>13711.031990779205</v>
      </c>
      <c r="V38" s="275"/>
    </row>
    <row r="39" spans="1:22" ht="13.8" hidden="1" outlineLevel="1" x14ac:dyDescent="0.3">
      <c r="A39" s="535"/>
      <c r="B39" s="564" t="s">
        <v>506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85" t="s">
        <v>498</v>
      </c>
      <c r="Q39" s="44"/>
      <c r="R39" s="38" t="s">
        <v>256</v>
      </c>
      <c r="S39" s="312" t="s">
        <v>25</v>
      </c>
      <c r="T39" s="533">
        <v>89.94513757337603</v>
      </c>
      <c r="U39" s="533">
        <v>158.840034</v>
      </c>
      <c r="V39" s="275"/>
    </row>
    <row r="40" spans="1:22" ht="13.8" hidden="1" outlineLevel="1" x14ac:dyDescent="0.3">
      <c r="A40" s="535"/>
      <c r="B40" s="564" t="s">
        <v>507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85" t="s">
        <v>498</v>
      </c>
      <c r="Q40" s="44"/>
      <c r="R40" s="38" t="s">
        <v>256</v>
      </c>
      <c r="S40" s="312" t="s">
        <v>25</v>
      </c>
      <c r="T40" s="533">
        <v>738904.26246999996</v>
      </c>
      <c r="U40" s="533">
        <v>848733.40388000011</v>
      </c>
      <c r="V40" s="275"/>
    </row>
    <row r="41" spans="1:22" ht="13.8" hidden="1" outlineLevel="1" x14ac:dyDescent="0.3">
      <c r="A41" s="535"/>
      <c r="B41" s="566" t="s">
        <v>508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486" t="s">
        <v>498</v>
      </c>
      <c r="Q41" s="124"/>
      <c r="R41" s="99" t="s">
        <v>256</v>
      </c>
      <c r="S41" s="314" t="s">
        <v>25</v>
      </c>
      <c r="T41" s="534">
        <v>83518.327926870465</v>
      </c>
      <c r="U41" s="534">
        <v>90664.756167023312</v>
      </c>
      <c r="V41" s="275"/>
    </row>
    <row r="42" spans="1:22" collapsed="1" x14ac:dyDescent="0.3">
      <c r="R42" s="57"/>
      <c r="S42" s="476"/>
      <c r="T42" s="57"/>
      <c r="U42" s="57"/>
      <c r="V42" s="275"/>
    </row>
    <row r="43" spans="1:22" x14ac:dyDescent="0.3">
      <c r="A43" s="523"/>
      <c r="B43" s="568" t="s">
        <v>204</v>
      </c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9"/>
      <c r="Q43" s="568"/>
      <c r="R43" s="524"/>
      <c r="S43" s="524"/>
      <c r="T43" s="524"/>
      <c r="U43" s="524"/>
      <c r="V43" s="466"/>
    </row>
    <row r="44" spans="1:22" x14ac:dyDescent="0.3">
      <c r="A44" s="552"/>
      <c r="B44" s="596" t="s">
        <v>205</v>
      </c>
      <c r="C44" s="440" t="s">
        <v>11</v>
      </c>
      <c r="D44" s="441"/>
      <c r="E44" s="129"/>
      <c r="F44" s="129"/>
      <c r="G44" s="440"/>
      <c r="H44" s="440"/>
      <c r="I44" s="129"/>
      <c r="J44" s="129"/>
      <c r="K44" s="129"/>
      <c r="L44" s="129"/>
      <c r="M44" s="129"/>
      <c r="N44" s="440" t="s">
        <v>11</v>
      </c>
      <c r="O44" s="440"/>
      <c r="P44" s="484" t="s">
        <v>209</v>
      </c>
      <c r="Q44" s="299"/>
      <c r="R44" s="597" t="s">
        <v>266</v>
      </c>
      <c r="S44" s="598">
        <f>SUM(S45:S46)</f>
        <v>139743.06697249151</v>
      </c>
      <c r="T44" s="598">
        <f>SUM(T45:T46)</f>
        <v>158477.30926529568</v>
      </c>
      <c r="U44" s="598">
        <f>SUM(U45:U46)</f>
        <v>141957.66346187604</v>
      </c>
      <c r="V44" s="275"/>
    </row>
    <row r="45" spans="1:22" x14ac:dyDescent="0.3">
      <c r="A45" s="523"/>
      <c r="B45" s="443" t="s">
        <v>206</v>
      </c>
      <c r="C45" s="65"/>
      <c r="D45" s="66"/>
      <c r="E45" s="44"/>
      <c r="F45" s="44"/>
      <c r="G45" s="65"/>
      <c r="H45" s="65"/>
      <c r="I45" s="44"/>
      <c r="J45" s="44"/>
      <c r="K45" s="44"/>
      <c r="L45" s="44"/>
      <c r="M45" s="44"/>
      <c r="N45" s="65"/>
      <c r="O45" s="65"/>
      <c r="P45" s="492" t="s">
        <v>12</v>
      </c>
      <c r="Q45" s="65"/>
      <c r="R45" s="67" t="s">
        <v>266</v>
      </c>
      <c r="S45" s="348">
        <v>121428.26899218971</v>
      </c>
      <c r="T45" s="348">
        <v>140208.22655189526</v>
      </c>
      <c r="U45" s="348">
        <v>121439.93115238135</v>
      </c>
      <c r="V45" s="275" t="s">
        <v>434</v>
      </c>
    </row>
    <row r="46" spans="1:22" x14ac:dyDescent="0.3">
      <c r="A46" s="552"/>
      <c r="B46" s="443" t="s">
        <v>480</v>
      </c>
      <c r="C46" s="65"/>
      <c r="D46" s="66"/>
      <c r="E46" s="44"/>
      <c r="F46" s="44"/>
      <c r="G46" s="65"/>
      <c r="H46" s="65"/>
      <c r="I46" s="44"/>
      <c r="J46" s="44"/>
      <c r="K46" s="44"/>
      <c r="L46" s="44"/>
      <c r="M46" s="44"/>
      <c r="N46" s="65"/>
      <c r="O46" s="65"/>
      <c r="P46" s="492" t="s">
        <v>12</v>
      </c>
      <c r="Q46" s="65"/>
      <c r="R46" s="67" t="s">
        <v>266</v>
      </c>
      <c r="S46" s="348">
        <f>SUM(S47:S49)</f>
        <v>18314.797980301792</v>
      </c>
      <c r="T46" s="348">
        <f t="shared" ref="T46:U46" si="1">SUM(T47:T49)</f>
        <v>18269.08271340041</v>
      </c>
      <c r="U46" s="348">
        <f t="shared" si="1"/>
        <v>20517.732309494702</v>
      </c>
    </row>
    <row r="47" spans="1:22" x14ac:dyDescent="0.3">
      <c r="A47" s="523"/>
      <c r="B47" s="525" t="s">
        <v>207</v>
      </c>
      <c r="C47" s="65"/>
      <c r="D47" s="66"/>
      <c r="E47" s="44"/>
      <c r="F47" s="44"/>
      <c r="G47" s="65"/>
      <c r="H47" s="65"/>
      <c r="I47" s="44"/>
      <c r="J47" s="44"/>
      <c r="K47" s="44"/>
      <c r="L47" s="44"/>
      <c r="M47" s="44"/>
      <c r="N47" s="65"/>
      <c r="O47" s="65"/>
      <c r="P47" s="492" t="s">
        <v>12</v>
      </c>
      <c r="Q47" s="65"/>
      <c r="R47" s="67" t="s">
        <v>266</v>
      </c>
      <c r="S47" s="348">
        <v>16155.6</v>
      </c>
      <c r="T47" s="348">
        <v>15928</v>
      </c>
      <c r="U47" s="348">
        <v>17581.457999999999</v>
      </c>
      <c r="V47" s="275"/>
    </row>
    <row r="48" spans="1:22" x14ac:dyDescent="0.3">
      <c r="B48" s="525" t="s">
        <v>208</v>
      </c>
      <c r="C48" s="65"/>
      <c r="D48" s="66"/>
      <c r="E48" s="44"/>
      <c r="F48" s="44"/>
      <c r="G48" s="65"/>
      <c r="H48" s="65"/>
      <c r="I48" s="44"/>
      <c r="J48" s="44"/>
      <c r="K48" s="44"/>
      <c r="L48" s="44"/>
      <c r="M48" s="44"/>
      <c r="N48" s="65"/>
      <c r="O48" s="65"/>
      <c r="P48" s="492" t="s">
        <v>12</v>
      </c>
      <c r="Q48" s="65"/>
      <c r="R48" s="67" t="s">
        <v>266</v>
      </c>
      <c r="S48" s="348">
        <v>1289.7</v>
      </c>
      <c r="T48" s="348">
        <v>1424</v>
      </c>
      <c r="U48" s="348">
        <v>1829.2809999999999</v>
      </c>
      <c r="V48" s="275"/>
    </row>
    <row r="49" spans="1:22" ht="13.8" x14ac:dyDescent="0.3">
      <c r="A49" s="535"/>
      <c r="B49" s="529" t="s">
        <v>461</v>
      </c>
      <c r="C49" s="123"/>
      <c r="D49" s="122"/>
      <c r="E49" s="124"/>
      <c r="F49" s="124"/>
      <c r="G49" s="123"/>
      <c r="H49" s="123"/>
      <c r="I49" s="124"/>
      <c r="J49" s="124"/>
      <c r="K49" s="124"/>
      <c r="L49" s="124"/>
      <c r="M49" s="124"/>
      <c r="N49" s="123"/>
      <c r="O49" s="123"/>
      <c r="P49" s="530" t="s">
        <v>12</v>
      </c>
      <c r="Q49" s="123"/>
      <c r="R49" s="125" t="s">
        <v>266</v>
      </c>
      <c r="S49" s="347">
        <v>869.49798030179329</v>
      </c>
      <c r="T49" s="347">
        <v>917.08271340041063</v>
      </c>
      <c r="U49" s="347">
        <v>1106.9933094947037</v>
      </c>
      <c r="V49" s="275"/>
    </row>
    <row r="50" spans="1:22" ht="13.8" x14ac:dyDescent="0.3">
      <c r="A50" s="535"/>
      <c r="B50" s="582" t="s">
        <v>486</v>
      </c>
      <c r="C50" s="581" t="s">
        <v>11</v>
      </c>
      <c r="D50" s="582"/>
      <c r="E50" s="456"/>
      <c r="F50" s="456"/>
      <c r="G50" s="581"/>
      <c r="H50" s="581"/>
      <c r="I50" s="456"/>
      <c r="J50" s="456"/>
      <c r="K50" s="456"/>
      <c r="L50" s="456"/>
      <c r="M50" s="581" t="s">
        <v>11</v>
      </c>
      <c r="N50" s="581" t="s">
        <v>11</v>
      </c>
      <c r="O50" s="581"/>
      <c r="P50" s="583" t="s">
        <v>487</v>
      </c>
      <c r="Q50" s="581"/>
      <c r="R50" s="584" t="s">
        <v>266</v>
      </c>
      <c r="S50" s="585">
        <f>S48+S47</f>
        <v>17445.3</v>
      </c>
      <c r="T50" s="585">
        <f t="shared" ref="T50:U50" si="2">T48+T47</f>
        <v>17352</v>
      </c>
      <c r="U50" s="585">
        <f t="shared" si="2"/>
        <v>19410.738999999998</v>
      </c>
      <c r="V50" s="559"/>
    </row>
    <row r="51" spans="1:22" x14ac:dyDescent="0.3">
      <c r="A51" s="523"/>
      <c r="B51" s="66"/>
      <c r="C51" s="65"/>
      <c r="D51" s="66"/>
      <c r="E51" s="44"/>
      <c r="F51" s="44"/>
      <c r="G51" s="65"/>
      <c r="H51" s="65"/>
      <c r="I51" s="44"/>
      <c r="J51" s="44"/>
      <c r="K51" s="44"/>
      <c r="L51" s="44"/>
      <c r="M51" s="44"/>
      <c r="N51" s="65"/>
      <c r="O51" s="65"/>
      <c r="P51" s="492"/>
      <c r="Q51" s="65"/>
      <c r="R51" s="67"/>
      <c r="S51" s="323"/>
      <c r="T51" s="323"/>
      <c r="U51" s="323"/>
      <c r="V51" s="275"/>
    </row>
    <row r="52" spans="1:22" ht="18" x14ac:dyDescent="0.3">
      <c r="A52" s="523"/>
      <c r="B52" s="439" t="s">
        <v>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493"/>
      <c r="Q52" s="60"/>
      <c r="R52" s="60"/>
      <c r="S52" s="477"/>
      <c r="T52" s="477"/>
      <c r="U52" s="477"/>
      <c r="V52" s="467"/>
    </row>
    <row r="53" spans="1:22" s="54" customFormat="1" x14ac:dyDescent="0.3">
      <c r="A53" s="523"/>
      <c r="B53" s="62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494"/>
      <c r="Q53" s="61"/>
      <c r="R53" s="61"/>
      <c r="S53" s="478"/>
      <c r="T53" s="478"/>
      <c r="U53" s="478"/>
      <c r="V53" s="467"/>
    </row>
    <row r="54" spans="1:22" x14ac:dyDescent="0.3">
      <c r="A54" s="523"/>
      <c r="B54" s="1" t="s">
        <v>86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83"/>
      <c r="Q54" s="1"/>
      <c r="R54" s="1"/>
      <c r="S54" s="42"/>
      <c r="T54" s="42"/>
      <c r="U54" s="42"/>
      <c r="V54" s="466"/>
    </row>
    <row r="55" spans="1:22" ht="41.4" x14ac:dyDescent="0.3">
      <c r="A55" s="523"/>
      <c r="B55" s="591" t="s">
        <v>385</v>
      </c>
      <c r="C55" s="592"/>
      <c r="D55" s="93"/>
      <c r="E55" s="592"/>
      <c r="F55" s="93"/>
      <c r="G55" s="592"/>
      <c r="H55" s="93"/>
      <c r="I55" s="93"/>
      <c r="J55" s="93"/>
      <c r="K55" s="93"/>
      <c r="L55" s="592"/>
      <c r="M55" s="592"/>
      <c r="N55" s="93"/>
      <c r="O55" s="593"/>
      <c r="P55" s="644" t="s">
        <v>12</v>
      </c>
      <c r="Q55" s="455"/>
      <c r="R55" s="459" t="s">
        <v>24</v>
      </c>
      <c r="S55" s="594">
        <f>SUM(S56:S58)</f>
        <v>25064.3485714286</v>
      </c>
      <c r="T55" s="594">
        <f>SUM(T56:T58)</f>
        <v>31970.099065750193</v>
      </c>
      <c r="U55" s="594">
        <f>SUM(U56:U58)</f>
        <v>33043.780484527444</v>
      </c>
      <c r="V55" s="468" t="s">
        <v>384</v>
      </c>
    </row>
    <row r="56" spans="1:22" hidden="1" outlineLevel="1" x14ac:dyDescent="0.3">
      <c r="A56" s="523"/>
      <c r="B56" s="417" t="s">
        <v>343</v>
      </c>
      <c r="C56" s="3"/>
      <c r="D56" s="5"/>
      <c r="E56" s="3"/>
      <c r="F56" s="5"/>
      <c r="G56" s="3"/>
      <c r="H56" s="5"/>
      <c r="I56" s="5"/>
      <c r="J56" s="5"/>
      <c r="K56" s="5"/>
      <c r="L56" s="3"/>
      <c r="M56" s="3"/>
      <c r="N56" s="7"/>
      <c r="O56" s="415"/>
      <c r="P56" s="495" t="s">
        <v>12</v>
      </c>
      <c r="Q56" s="44"/>
      <c r="R56" s="38" t="s">
        <v>24</v>
      </c>
      <c r="S56" s="15">
        <v>935.29382488479246</v>
      </c>
      <c r="T56" s="15">
        <v>1356.2776308831305</v>
      </c>
      <c r="U56" s="15">
        <v>1507.18992206649</v>
      </c>
      <c r="V56" s="468"/>
    </row>
    <row r="57" spans="1:22" hidden="1" outlineLevel="1" x14ac:dyDescent="0.3">
      <c r="A57" s="523"/>
      <c r="B57" s="417" t="s">
        <v>283</v>
      </c>
      <c r="C57" s="3"/>
      <c r="D57" s="5"/>
      <c r="E57" s="3"/>
      <c r="F57" s="5"/>
      <c r="G57" s="3"/>
      <c r="H57" s="5"/>
      <c r="I57" s="5"/>
      <c r="J57" s="5"/>
      <c r="K57" s="5"/>
      <c r="L57" s="3"/>
      <c r="M57" s="3"/>
      <c r="N57" s="7"/>
      <c r="O57" s="415"/>
      <c r="P57" s="495" t="s">
        <v>12</v>
      </c>
      <c r="Q57" s="44"/>
      <c r="R57" s="38" t="s">
        <v>24</v>
      </c>
      <c r="S57" s="15">
        <v>21827.054746543807</v>
      </c>
      <c r="T57" s="15">
        <v>28105.434338092869</v>
      </c>
      <c r="U57" s="15">
        <v>28937.454867376469</v>
      </c>
      <c r="V57" s="468"/>
    </row>
    <row r="58" spans="1:22" hidden="1" outlineLevel="1" x14ac:dyDescent="0.3">
      <c r="A58" s="523"/>
      <c r="B58" s="428" t="s">
        <v>284</v>
      </c>
      <c r="C58" s="96"/>
      <c r="D58" s="97"/>
      <c r="E58" s="96"/>
      <c r="F58" s="97"/>
      <c r="G58" s="96"/>
      <c r="H58" s="97"/>
      <c r="I58" s="97"/>
      <c r="J58" s="97"/>
      <c r="K58" s="97"/>
      <c r="L58" s="96"/>
      <c r="M58" s="96"/>
      <c r="N58" s="98"/>
      <c r="O58" s="104"/>
      <c r="P58" s="496" t="s">
        <v>12</v>
      </c>
      <c r="Q58" s="124"/>
      <c r="R58" s="99" t="s">
        <v>24</v>
      </c>
      <c r="S58" s="135">
        <v>2302</v>
      </c>
      <c r="T58" s="135">
        <v>2508.3870967741932</v>
      </c>
      <c r="U58" s="135">
        <v>2599.1356950844838</v>
      </c>
      <c r="V58" s="468"/>
    </row>
    <row r="59" spans="1:22" ht="55.2" collapsed="1" x14ac:dyDescent="0.3">
      <c r="A59" s="523"/>
      <c r="B59" s="593" t="s">
        <v>391</v>
      </c>
      <c r="C59" s="592"/>
      <c r="D59" s="592" t="s">
        <v>11</v>
      </c>
      <c r="E59" s="592"/>
      <c r="F59" s="93"/>
      <c r="G59" s="455"/>
      <c r="H59" s="93"/>
      <c r="I59" s="93"/>
      <c r="J59" s="93"/>
      <c r="K59" s="93"/>
      <c r="L59" s="455"/>
      <c r="M59" s="455"/>
      <c r="N59" s="455"/>
      <c r="O59" s="593"/>
      <c r="P59" s="484" t="s">
        <v>88</v>
      </c>
      <c r="Q59" s="93" t="s">
        <v>12</v>
      </c>
      <c r="R59" s="459" t="s">
        <v>24</v>
      </c>
      <c r="S59" s="594">
        <f>SUM(S60:S62)</f>
        <v>14798</v>
      </c>
      <c r="T59" s="594">
        <f>SUM(T60:T62)</f>
        <v>16971</v>
      </c>
      <c r="U59" s="594">
        <f>SUM(U60:U62)</f>
        <v>17659</v>
      </c>
      <c r="V59" s="469" t="s">
        <v>536</v>
      </c>
    </row>
    <row r="60" spans="1:22" hidden="1" outlineLevel="1" x14ac:dyDescent="0.3">
      <c r="A60" s="523"/>
      <c r="B60" s="417" t="s">
        <v>343</v>
      </c>
      <c r="C60" s="3"/>
      <c r="D60" s="3"/>
      <c r="E60" s="3"/>
      <c r="F60" s="5"/>
      <c r="G60" s="44"/>
      <c r="H60" s="5"/>
      <c r="I60" s="5"/>
      <c r="J60" s="5"/>
      <c r="K60" s="5"/>
      <c r="L60" s="44"/>
      <c r="M60" s="44"/>
      <c r="N60" s="44"/>
      <c r="O60" s="415"/>
      <c r="P60" s="485" t="s">
        <v>12</v>
      </c>
      <c r="Q60" s="7"/>
      <c r="R60" s="38" t="s">
        <v>24</v>
      </c>
      <c r="S60" s="15">
        <v>958</v>
      </c>
      <c r="T60" s="15">
        <v>1196</v>
      </c>
      <c r="U60" s="15">
        <v>1405</v>
      </c>
      <c r="V60" s="469"/>
    </row>
    <row r="61" spans="1:22" hidden="1" outlineLevel="1" x14ac:dyDescent="0.3">
      <c r="A61" s="523"/>
      <c r="B61" s="417" t="s">
        <v>283</v>
      </c>
      <c r="C61" s="3"/>
      <c r="D61" s="3"/>
      <c r="E61" s="3"/>
      <c r="F61" s="5"/>
      <c r="G61" s="44"/>
      <c r="H61" s="5"/>
      <c r="I61" s="5"/>
      <c r="J61" s="5"/>
      <c r="K61" s="5"/>
      <c r="L61" s="44"/>
      <c r="M61" s="44"/>
      <c r="N61" s="44"/>
      <c r="O61" s="415"/>
      <c r="P61" s="485" t="s">
        <v>12</v>
      </c>
      <c r="Q61" s="7"/>
      <c r="R61" s="38" t="s">
        <v>24</v>
      </c>
      <c r="S61" s="15">
        <v>13138</v>
      </c>
      <c r="T61" s="15">
        <v>15027</v>
      </c>
      <c r="U61" s="15">
        <v>15405</v>
      </c>
      <c r="V61" s="469"/>
    </row>
    <row r="62" spans="1:22" hidden="1" outlineLevel="1" x14ac:dyDescent="0.3">
      <c r="A62" s="523"/>
      <c r="B62" s="417" t="s">
        <v>284</v>
      </c>
      <c r="C62" s="3"/>
      <c r="D62" s="3"/>
      <c r="E62" s="3"/>
      <c r="F62" s="5"/>
      <c r="G62" s="44"/>
      <c r="H62" s="5"/>
      <c r="I62" s="5"/>
      <c r="J62" s="5"/>
      <c r="K62" s="5"/>
      <c r="L62" s="44"/>
      <c r="M62" s="44"/>
      <c r="N62" s="44"/>
      <c r="O62" s="415"/>
      <c r="P62" s="485" t="s">
        <v>12</v>
      </c>
      <c r="Q62" s="7"/>
      <c r="R62" s="38" t="s">
        <v>24</v>
      </c>
      <c r="S62" s="15">
        <v>702</v>
      </c>
      <c r="T62" s="15">
        <v>748</v>
      </c>
      <c r="U62" s="15">
        <v>849</v>
      </c>
      <c r="V62" s="469"/>
    </row>
    <row r="63" spans="1:22" collapsed="1" x14ac:dyDescent="0.3">
      <c r="A63" s="523"/>
      <c r="B63" s="591" t="s">
        <v>537</v>
      </c>
      <c r="C63" s="592" t="s">
        <v>11</v>
      </c>
      <c r="D63" s="93"/>
      <c r="E63" s="592"/>
      <c r="F63" s="93"/>
      <c r="G63" s="93"/>
      <c r="H63" s="93"/>
      <c r="I63" s="93"/>
      <c r="J63" s="93"/>
      <c r="K63" s="93"/>
      <c r="L63" s="455"/>
      <c r="M63" s="455"/>
      <c r="N63" s="455"/>
      <c r="O63" s="593"/>
      <c r="P63" s="484" t="s">
        <v>89</v>
      </c>
      <c r="Q63" s="93" t="s">
        <v>12</v>
      </c>
      <c r="R63" s="459" t="s">
        <v>24</v>
      </c>
      <c r="S63" s="594">
        <v>14764</v>
      </c>
      <c r="T63" s="594">
        <v>16936</v>
      </c>
      <c r="U63" s="598">
        <v>17633</v>
      </c>
      <c r="V63" s="468"/>
    </row>
    <row r="64" spans="1:22" ht="13.8" hidden="1" outlineLevel="1" x14ac:dyDescent="0.3">
      <c r="A64" s="535"/>
      <c r="B64" s="595" t="s">
        <v>343</v>
      </c>
      <c r="C64" s="536"/>
      <c r="D64" s="537"/>
      <c r="E64" s="536"/>
      <c r="F64" s="537"/>
      <c r="G64" s="537"/>
      <c r="H64" s="537"/>
      <c r="I64" s="537"/>
      <c r="J64" s="537"/>
      <c r="K64" s="537"/>
      <c r="L64" s="538"/>
      <c r="M64" s="538"/>
      <c r="N64" s="538"/>
      <c r="O64" s="539"/>
      <c r="P64" s="540" t="s">
        <v>89</v>
      </c>
      <c r="Q64" s="7"/>
      <c r="R64" s="38" t="s">
        <v>24</v>
      </c>
      <c r="S64" s="15">
        <v>936</v>
      </c>
      <c r="T64" s="15">
        <v>1184</v>
      </c>
      <c r="U64" s="15">
        <v>1401</v>
      </c>
      <c r="V64" s="468"/>
    </row>
    <row r="65" spans="1:22" ht="13.8" hidden="1" outlineLevel="1" x14ac:dyDescent="0.3">
      <c r="A65" s="535"/>
      <c r="B65" s="595" t="s">
        <v>283</v>
      </c>
      <c r="C65" s="536"/>
      <c r="D65" s="537"/>
      <c r="E65" s="536"/>
      <c r="F65" s="537"/>
      <c r="G65" s="537"/>
      <c r="H65" s="537"/>
      <c r="I65" s="537"/>
      <c r="J65" s="537"/>
      <c r="K65" s="537"/>
      <c r="L65" s="538"/>
      <c r="M65" s="538"/>
      <c r="N65" s="538"/>
      <c r="O65" s="539"/>
      <c r="P65" s="540" t="s">
        <v>89</v>
      </c>
      <c r="Q65" s="7"/>
      <c r="R65" s="38" t="s">
        <v>24</v>
      </c>
      <c r="S65" s="15">
        <v>13128</v>
      </c>
      <c r="T65" s="15">
        <v>15009</v>
      </c>
      <c r="U65" s="15">
        <v>15386</v>
      </c>
      <c r="V65" s="468"/>
    </row>
    <row r="66" spans="1:22" ht="13.8" hidden="1" outlineLevel="1" x14ac:dyDescent="0.3">
      <c r="A66" s="535"/>
      <c r="B66" s="595" t="s">
        <v>284</v>
      </c>
      <c r="C66" s="536"/>
      <c r="D66" s="537"/>
      <c r="E66" s="536"/>
      <c r="F66" s="537"/>
      <c r="G66" s="537"/>
      <c r="H66" s="537"/>
      <c r="I66" s="537"/>
      <c r="J66" s="537"/>
      <c r="K66" s="537"/>
      <c r="L66" s="538"/>
      <c r="M66" s="538"/>
      <c r="N66" s="538"/>
      <c r="O66" s="539"/>
      <c r="P66" s="540" t="s">
        <v>89</v>
      </c>
      <c r="Q66" s="7"/>
      <c r="R66" s="38" t="s">
        <v>24</v>
      </c>
      <c r="S66" s="15">
        <v>700</v>
      </c>
      <c r="T66" s="15">
        <v>743</v>
      </c>
      <c r="U66" s="15">
        <v>846</v>
      </c>
      <c r="V66" s="468"/>
    </row>
    <row r="67" spans="1:22" ht="55.2" collapsed="1" x14ac:dyDescent="0.3">
      <c r="A67" s="523"/>
      <c r="B67" s="444" t="s">
        <v>366</v>
      </c>
      <c r="C67" s="114"/>
      <c r="D67" s="108" t="s">
        <v>11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07"/>
      <c r="P67" s="497" t="s">
        <v>90</v>
      </c>
      <c r="Q67" s="111" t="s">
        <v>12</v>
      </c>
      <c r="R67" s="547"/>
      <c r="S67" s="547"/>
      <c r="T67" s="112"/>
      <c r="U67" s="112"/>
      <c r="V67" s="464" t="s">
        <v>538</v>
      </c>
    </row>
    <row r="68" spans="1:22" x14ac:dyDescent="0.3">
      <c r="A68" s="552"/>
      <c r="B68" s="600" t="s">
        <v>452</v>
      </c>
      <c r="C68" s="303"/>
      <c r="D68" s="601" t="s">
        <v>11</v>
      </c>
      <c r="E68" s="303"/>
      <c r="F68" s="303"/>
      <c r="G68" s="300"/>
      <c r="H68" s="303"/>
      <c r="I68" s="303"/>
      <c r="J68" s="303"/>
      <c r="K68" s="303"/>
      <c r="L68" s="601"/>
      <c r="M68" s="602"/>
      <c r="N68" s="300"/>
      <c r="O68" s="300"/>
      <c r="P68" s="603" t="s">
        <v>90</v>
      </c>
      <c r="Q68" s="79" t="s">
        <v>12</v>
      </c>
      <c r="R68" s="604" t="s">
        <v>24</v>
      </c>
      <c r="S68" s="588">
        <f>SUM(S69:S70)</f>
        <v>13784</v>
      </c>
      <c r="T68" s="588">
        <f t="shared" ref="T68:U68" si="3">SUM(T69:T70)</f>
        <v>15700</v>
      </c>
      <c r="U68" s="588">
        <f t="shared" si="3"/>
        <v>16218</v>
      </c>
      <c r="V68" s="553"/>
    </row>
    <row r="69" spans="1:22" x14ac:dyDescent="0.3">
      <c r="A69" s="532"/>
      <c r="B69" s="448" t="s">
        <v>449</v>
      </c>
      <c r="C69" s="56"/>
      <c r="D69" s="30"/>
      <c r="E69" s="56"/>
      <c r="F69" s="56"/>
      <c r="G69" s="46"/>
      <c r="H69" s="56"/>
      <c r="I69" s="56"/>
      <c r="J69" s="56"/>
      <c r="K69" s="56"/>
      <c r="L69" s="30"/>
      <c r="M69" s="46"/>
      <c r="N69" s="46"/>
      <c r="O69" s="46"/>
      <c r="P69" s="499" t="s">
        <v>90</v>
      </c>
      <c r="Q69" s="69"/>
      <c r="R69" s="13" t="s">
        <v>24</v>
      </c>
      <c r="S69" s="15">
        <v>11190</v>
      </c>
      <c r="T69" s="15">
        <v>12859</v>
      </c>
      <c r="U69" s="15">
        <v>13324</v>
      </c>
      <c r="V69" s="553"/>
    </row>
    <row r="70" spans="1:22" x14ac:dyDescent="0.3">
      <c r="A70" s="532"/>
      <c r="B70" s="105" t="s">
        <v>450</v>
      </c>
      <c r="C70" s="120"/>
      <c r="D70" s="87"/>
      <c r="E70" s="120"/>
      <c r="F70" s="120"/>
      <c r="G70" s="86"/>
      <c r="H70" s="120"/>
      <c r="I70" s="120"/>
      <c r="J70" s="120"/>
      <c r="K70" s="120"/>
      <c r="L70" s="87"/>
      <c r="M70" s="86"/>
      <c r="N70" s="86"/>
      <c r="O70" s="86"/>
      <c r="P70" s="500" t="s">
        <v>90</v>
      </c>
      <c r="Q70" s="89"/>
      <c r="R70" s="90" t="s">
        <v>24</v>
      </c>
      <c r="S70" s="135">
        <v>2594</v>
      </c>
      <c r="T70" s="135">
        <v>2841</v>
      </c>
      <c r="U70" s="135">
        <v>2894</v>
      </c>
      <c r="V70" s="468"/>
    </row>
    <row r="71" spans="1:22" x14ac:dyDescent="0.3">
      <c r="A71" s="552"/>
      <c r="B71" s="605" t="s">
        <v>453</v>
      </c>
      <c r="C71" s="287"/>
      <c r="D71" s="602" t="s">
        <v>11</v>
      </c>
      <c r="E71" s="287"/>
      <c r="F71" s="287"/>
      <c r="G71" s="284"/>
      <c r="H71" s="287"/>
      <c r="I71" s="287"/>
      <c r="J71" s="287"/>
      <c r="K71" s="287"/>
      <c r="L71" s="602"/>
      <c r="M71" s="602"/>
      <c r="N71" s="284"/>
      <c r="O71" s="284"/>
      <c r="P71" s="575" t="s">
        <v>90</v>
      </c>
      <c r="Q71" s="68" t="s">
        <v>12</v>
      </c>
      <c r="R71" s="572" t="s">
        <v>24</v>
      </c>
      <c r="S71" s="588">
        <f>SUM(S72:S73)</f>
        <v>1014</v>
      </c>
      <c r="T71" s="588">
        <f t="shared" ref="T71:U71" si="4">SUM(T72:T73)</f>
        <v>1271</v>
      </c>
      <c r="U71" s="588">
        <f t="shared" si="4"/>
        <v>1441</v>
      </c>
      <c r="V71" s="468"/>
    </row>
    <row r="72" spans="1:22" x14ac:dyDescent="0.3">
      <c r="A72" s="532"/>
      <c r="B72" s="448" t="s">
        <v>449</v>
      </c>
      <c r="C72" s="56"/>
      <c r="D72" s="30"/>
      <c r="E72" s="56"/>
      <c r="F72" s="56"/>
      <c r="G72" s="46"/>
      <c r="H72" s="56"/>
      <c r="I72" s="56"/>
      <c r="J72" s="56"/>
      <c r="K72" s="56"/>
      <c r="L72" s="30"/>
      <c r="M72" s="46"/>
      <c r="N72" s="46"/>
      <c r="O72" s="46"/>
      <c r="P72" s="499" t="s">
        <v>90</v>
      </c>
      <c r="Q72" s="69"/>
      <c r="R72" s="13" t="s">
        <v>24</v>
      </c>
      <c r="S72" s="15">
        <v>860</v>
      </c>
      <c r="T72" s="15">
        <v>1110</v>
      </c>
      <c r="U72" s="15">
        <v>1280</v>
      </c>
      <c r="V72" s="468"/>
    </row>
    <row r="73" spans="1:22" x14ac:dyDescent="0.3">
      <c r="A73" s="532"/>
      <c r="B73" s="105" t="s">
        <v>450</v>
      </c>
      <c r="C73" s="120"/>
      <c r="D73" s="87"/>
      <c r="E73" s="120"/>
      <c r="F73" s="120"/>
      <c r="G73" s="86"/>
      <c r="H73" s="120"/>
      <c r="I73" s="120"/>
      <c r="J73" s="120"/>
      <c r="K73" s="120"/>
      <c r="L73" s="87"/>
      <c r="M73" s="86"/>
      <c r="N73" s="86"/>
      <c r="O73" s="86"/>
      <c r="P73" s="500" t="s">
        <v>90</v>
      </c>
      <c r="Q73" s="89"/>
      <c r="R73" s="90" t="s">
        <v>24</v>
      </c>
      <c r="S73" s="135">
        <v>154</v>
      </c>
      <c r="T73" s="135">
        <v>161</v>
      </c>
      <c r="U73" s="135">
        <v>161</v>
      </c>
      <c r="V73" s="468"/>
    </row>
    <row r="74" spans="1:22" x14ac:dyDescent="0.3">
      <c r="A74" s="552"/>
      <c r="B74" s="599" t="s">
        <v>91</v>
      </c>
      <c r="C74" s="85"/>
      <c r="D74" s="87" t="s">
        <v>11</v>
      </c>
      <c r="E74" s="85"/>
      <c r="F74" s="85"/>
      <c r="G74" s="86"/>
      <c r="H74" s="85"/>
      <c r="I74" s="86"/>
      <c r="J74" s="86"/>
      <c r="K74" s="85"/>
      <c r="L74" s="86"/>
      <c r="M74" s="87" t="s">
        <v>11</v>
      </c>
      <c r="N74" s="87" t="s">
        <v>11</v>
      </c>
      <c r="O74" s="88"/>
      <c r="P74" s="500" t="s">
        <v>90</v>
      </c>
      <c r="Q74" s="89" t="s">
        <v>12</v>
      </c>
      <c r="R74" s="90" t="s">
        <v>15</v>
      </c>
      <c r="S74" s="645">
        <f>S71/(S68+S71)*100</f>
        <v>6.8522773347749695</v>
      </c>
      <c r="T74" s="645">
        <f>T71/(T68+T71)*100</f>
        <v>7.4892463614401033</v>
      </c>
      <c r="U74" s="645">
        <f>U71/(U68+U71)*100</f>
        <v>8.1601449685712666</v>
      </c>
      <c r="V74" s="464"/>
    </row>
    <row r="75" spans="1:22" x14ac:dyDescent="0.3">
      <c r="A75" s="523"/>
      <c r="B75" s="600" t="s">
        <v>489</v>
      </c>
      <c r="C75" s="68"/>
      <c r="D75" s="602" t="s">
        <v>11</v>
      </c>
      <c r="E75" s="602"/>
      <c r="F75" s="68"/>
      <c r="G75" s="284"/>
      <c r="H75" s="68"/>
      <c r="I75" s="68"/>
      <c r="J75" s="68"/>
      <c r="K75" s="68"/>
      <c r="L75" s="284"/>
      <c r="M75" s="284"/>
      <c r="N75" s="284"/>
      <c r="O75" s="601" t="s">
        <v>11</v>
      </c>
      <c r="P75" s="575" t="s">
        <v>90</v>
      </c>
      <c r="Q75" s="68" t="s">
        <v>12</v>
      </c>
      <c r="R75" s="572" t="s">
        <v>24</v>
      </c>
      <c r="S75" s="646">
        <f>SUM(S76:S77)</f>
        <v>2</v>
      </c>
      <c r="T75" s="646">
        <f t="shared" ref="T75:U75" si="5">SUM(T76:T77)</f>
        <v>6</v>
      </c>
      <c r="U75" s="646">
        <f t="shared" si="5"/>
        <v>10</v>
      </c>
      <c r="V75" s="464"/>
    </row>
    <row r="76" spans="1:22" x14ac:dyDescent="0.3">
      <c r="A76" s="532"/>
      <c r="B76" s="448" t="s">
        <v>449</v>
      </c>
      <c r="C76" s="68"/>
      <c r="D76" s="30"/>
      <c r="E76" s="30"/>
      <c r="F76" s="68"/>
      <c r="G76" s="46"/>
      <c r="H76" s="68"/>
      <c r="I76" s="68"/>
      <c r="J76" s="68"/>
      <c r="K76" s="68"/>
      <c r="L76" s="46"/>
      <c r="M76" s="46"/>
      <c r="N76" s="46"/>
      <c r="O76" s="36"/>
      <c r="P76" s="499" t="s">
        <v>90</v>
      </c>
      <c r="Q76" s="69"/>
      <c r="R76" s="13" t="s">
        <v>24</v>
      </c>
      <c r="S76" s="14">
        <v>1</v>
      </c>
      <c r="T76" s="14">
        <v>5</v>
      </c>
      <c r="U76" s="14">
        <v>9</v>
      </c>
      <c r="V76" s="468"/>
    </row>
    <row r="77" spans="1:22" x14ac:dyDescent="0.3">
      <c r="A77" s="532"/>
      <c r="B77" s="448" t="s">
        <v>450</v>
      </c>
      <c r="C77" s="68"/>
      <c r="D77" s="30"/>
      <c r="E77" s="30"/>
      <c r="F77" s="68"/>
      <c r="G77" s="46"/>
      <c r="H77" s="68"/>
      <c r="I77" s="68"/>
      <c r="J77" s="68"/>
      <c r="K77" s="68"/>
      <c r="L77" s="46"/>
      <c r="M77" s="46"/>
      <c r="N77" s="46"/>
      <c r="O77" s="36"/>
      <c r="P77" s="499" t="s">
        <v>90</v>
      </c>
      <c r="Q77" s="69"/>
      <c r="R77" s="13" t="s">
        <v>24</v>
      </c>
      <c r="S77" s="14">
        <v>1</v>
      </c>
      <c r="T77" s="14">
        <v>1</v>
      </c>
      <c r="U77" s="473">
        <v>1</v>
      </c>
      <c r="V77" s="468"/>
    </row>
    <row r="78" spans="1:22" x14ac:dyDescent="0.3">
      <c r="A78" s="523"/>
      <c r="B78" s="600" t="s">
        <v>448</v>
      </c>
      <c r="C78" s="79"/>
      <c r="D78" s="601" t="s">
        <v>11</v>
      </c>
      <c r="E78" s="601"/>
      <c r="F78" s="79"/>
      <c r="G78" s="300"/>
      <c r="H78" s="79"/>
      <c r="I78" s="79"/>
      <c r="J78" s="79"/>
      <c r="K78" s="79"/>
      <c r="L78" s="300"/>
      <c r="M78" s="300"/>
      <c r="N78" s="300"/>
      <c r="O78" s="601" t="s">
        <v>11</v>
      </c>
      <c r="P78" s="603" t="s">
        <v>90</v>
      </c>
      <c r="Q78" s="79" t="s">
        <v>12</v>
      </c>
      <c r="R78" s="604" t="s">
        <v>24</v>
      </c>
      <c r="S78" s="594">
        <v>17</v>
      </c>
      <c r="T78" s="594">
        <v>19</v>
      </c>
      <c r="U78" s="588">
        <v>13</v>
      </c>
      <c r="V78" s="47"/>
    </row>
    <row r="79" spans="1:22" x14ac:dyDescent="0.3">
      <c r="A79" s="532"/>
      <c r="B79" s="448" t="s">
        <v>449</v>
      </c>
      <c r="C79" s="68"/>
      <c r="D79" s="30"/>
      <c r="E79" s="30"/>
      <c r="F79" s="68"/>
      <c r="G79" s="46"/>
      <c r="H79" s="68"/>
      <c r="I79" s="68"/>
      <c r="J79" s="68"/>
      <c r="K79" s="68"/>
      <c r="L79" s="46"/>
      <c r="M79" s="46"/>
      <c r="N79" s="46"/>
      <c r="O79" s="36"/>
      <c r="P79" s="499" t="s">
        <v>90</v>
      </c>
      <c r="Q79" s="69"/>
      <c r="R79" s="13" t="s">
        <v>24</v>
      </c>
      <c r="S79" s="15">
        <v>16</v>
      </c>
      <c r="T79" s="15">
        <v>16</v>
      </c>
      <c r="U79" s="15">
        <v>12</v>
      </c>
      <c r="V79" s="47"/>
    </row>
    <row r="80" spans="1:22" x14ac:dyDescent="0.3">
      <c r="A80" s="532"/>
      <c r="B80" s="105" t="s">
        <v>450</v>
      </c>
      <c r="C80" s="85"/>
      <c r="D80" s="87"/>
      <c r="E80" s="87"/>
      <c r="F80" s="85"/>
      <c r="G80" s="86"/>
      <c r="H80" s="85"/>
      <c r="I80" s="85"/>
      <c r="J80" s="85"/>
      <c r="K80" s="85"/>
      <c r="L80" s="86"/>
      <c r="M80" s="86"/>
      <c r="N80" s="86"/>
      <c r="O80" s="88"/>
      <c r="P80" s="500" t="s">
        <v>90</v>
      </c>
      <c r="Q80" s="89"/>
      <c r="R80" s="90" t="s">
        <v>24</v>
      </c>
      <c r="S80" s="135">
        <v>1</v>
      </c>
      <c r="T80" s="135">
        <v>3</v>
      </c>
      <c r="U80" s="135">
        <v>1</v>
      </c>
      <c r="V80" s="468"/>
    </row>
    <row r="81" spans="1:22" x14ac:dyDescent="0.3">
      <c r="A81" s="523"/>
      <c r="B81" s="599" t="s">
        <v>92</v>
      </c>
      <c r="C81" s="85"/>
      <c r="D81" s="87" t="s">
        <v>11</v>
      </c>
      <c r="E81" s="85"/>
      <c r="F81" s="85"/>
      <c r="G81" s="86"/>
      <c r="H81" s="85"/>
      <c r="I81" s="85"/>
      <c r="J81" s="86"/>
      <c r="K81" s="86"/>
      <c r="L81" s="86"/>
      <c r="M81" s="86"/>
      <c r="N81" s="87" t="s">
        <v>11</v>
      </c>
      <c r="O81" s="87" t="s">
        <v>11</v>
      </c>
      <c r="P81" s="500" t="s">
        <v>90</v>
      </c>
      <c r="Q81" s="89" t="s">
        <v>12</v>
      </c>
      <c r="R81" s="90" t="s">
        <v>15</v>
      </c>
      <c r="S81" s="647">
        <f>S78/S59*100</f>
        <v>0.11488038924178942</v>
      </c>
      <c r="T81" s="647">
        <f>T78/T59*100</f>
        <v>0.11195568911672854</v>
      </c>
      <c r="U81" s="647">
        <f>U78/U59*100</f>
        <v>7.3616852596409765E-2</v>
      </c>
      <c r="V81" s="554"/>
    </row>
    <row r="82" spans="1:22" x14ac:dyDescent="0.3">
      <c r="A82" s="532"/>
      <c r="B82" s="600" t="s">
        <v>451</v>
      </c>
      <c r="C82" s="68"/>
      <c r="D82" s="601" t="s">
        <v>11</v>
      </c>
      <c r="E82" s="68"/>
      <c r="F82" s="68"/>
      <c r="G82" s="284"/>
      <c r="H82" s="68"/>
      <c r="I82" s="68"/>
      <c r="J82" s="284"/>
      <c r="K82" s="284"/>
      <c r="L82" s="284"/>
      <c r="M82" s="284"/>
      <c r="N82" s="602"/>
      <c r="O82" s="601" t="s">
        <v>11</v>
      </c>
      <c r="P82" s="575" t="s">
        <v>90</v>
      </c>
      <c r="Q82" s="68"/>
      <c r="R82" s="572" t="s">
        <v>24</v>
      </c>
      <c r="S82" s="606">
        <f>SUM(S83:S84)</f>
        <v>14781</v>
      </c>
      <c r="T82" s="606">
        <f t="shared" ref="T82:U82" si="6">SUM(T83:T84)</f>
        <v>16952</v>
      </c>
      <c r="U82" s="606">
        <f t="shared" si="6"/>
        <v>17646</v>
      </c>
      <c r="V82" s="47"/>
    </row>
    <row r="83" spans="1:22" x14ac:dyDescent="0.3">
      <c r="A83" s="532"/>
      <c r="B83" s="448" t="s">
        <v>449</v>
      </c>
      <c r="C83" s="68"/>
      <c r="D83" s="30"/>
      <c r="E83" s="30"/>
      <c r="F83" s="68"/>
      <c r="G83" s="46"/>
      <c r="H83" s="68"/>
      <c r="I83" s="68"/>
      <c r="J83" s="68"/>
      <c r="K83" s="68"/>
      <c r="L83" s="46"/>
      <c r="M83" s="46"/>
      <c r="N83" s="46"/>
      <c r="O83" s="36"/>
      <c r="P83" s="499" t="s">
        <v>90</v>
      </c>
      <c r="Q83" s="69"/>
      <c r="R83" s="13" t="s">
        <v>24</v>
      </c>
      <c r="S83" s="561">
        <f t="shared" ref="S83:U84" si="7">S88-S79</f>
        <v>12034</v>
      </c>
      <c r="T83" s="561">
        <f t="shared" si="7"/>
        <v>13953</v>
      </c>
      <c r="U83" s="561">
        <f>U88-U79</f>
        <v>14592</v>
      </c>
      <c r="V83" s="468"/>
    </row>
    <row r="84" spans="1:22" x14ac:dyDescent="0.3">
      <c r="A84" s="532"/>
      <c r="B84" s="105" t="s">
        <v>450</v>
      </c>
      <c r="C84" s="85"/>
      <c r="D84" s="87"/>
      <c r="E84" s="87"/>
      <c r="F84" s="85"/>
      <c r="G84" s="86"/>
      <c r="H84" s="85"/>
      <c r="I84" s="85"/>
      <c r="J84" s="85"/>
      <c r="K84" s="85"/>
      <c r="L84" s="86"/>
      <c r="M84" s="86"/>
      <c r="N84" s="86"/>
      <c r="O84" s="88"/>
      <c r="P84" s="500" t="s">
        <v>90</v>
      </c>
      <c r="Q84" s="89"/>
      <c r="R84" s="90" t="s">
        <v>24</v>
      </c>
      <c r="S84" s="562">
        <f t="shared" si="7"/>
        <v>2747</v>
      </c>
      <c r="T84" s="562">
        <f t="shared" si="7"/>
        <v>2999</v>
      </c>
      <c r="U84" s="562">
        <f t="shared" si="7"/>
        <v>3054</v>
      </c>
      <c r="V84" s="468"/>
    </row>
    <row r="85" spans="1:22" s="54" customFormat="1" x14ac:dyDescent="0.3">
      <c r="A85" s="523"/>
      <c r="B85" s="416"/>
      <c r="C85" s="3"/>
      <c r="D85" s="5"/>
      <c r="E85" s="5"/>
      <c r="F85" s="5"/>
      <c r="G85" s="5"/>
      <c r="H85" s="5"/>
      <c r="I85" s="5"/>
      <c r="J85" s="5"/>
      <c r="K85" s="5"/>
      <c r="L85" s="3"/>
      <c r="M85" s="3"/>
      <c r="N85" s="7"/>
      <c r="O85" s="415"/>
      <c r="P85" s="501"/>
      <c r="Q85" s="279"/>
      <c r="R85" s="100"/>
      <c r="S85" s="560"/>
      <c r="T85" s="560"/>
      <c r="U85" s="560"/>
      <c r="V85" s="275"/>
    </row>
    <row r="86" spans="1:22" x14ac:dyDescent="0.3">
      <c r="A86" s="523"/>
      <c r="B86" s="568" t="s">
        <v>104</v>
      </c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9"/>
      <c r="Q86" s="568"/>
      <c r="R86" s="524"/>
      <c r="S86" s="524"/>
      <c r="T86" s="524"/>
      <c r="U86" s="524"/>
      <c r="V86" s="470"/>
    </row>
    <row r="87" spans="1:22" x14ac:dyDescent="0.3">
      <c r="A87" s="523"/>
      <c r="B87" s="593" t="s">
        <v>555</v>
      </c>
      <c r="C87" s="93"/>
      <c r="D87" s="92" t="s">
        <v>11</v>
      </c>
      <c r="E87" s="93"/>
      <c r="F87" s="93"/>
      <c r="G87" s="45"/>
      <c r="H87" s="93"/>
      <c r="I87" s="93"/>
      <c r="J87" s="93"/>
      <c r="K87" s="93"/>
      <c r="L87" s="45"/>
      <c r="M87" s="45"/>
      <c r="N87" s="45"/>
      <c r="O87" s="102"/>
      <c r="P87" s="484" t="s">
        <v>88</v>
      </c>
      <c r="Q87" s="93" t="s">
        <v>12</v>
      </c>
      <c r="R87" s="459" t="s">
        <v>29</v>
      </c>
      <c r="S87" s="608">
        <f>SUM(S88:S89)</f>
        <v>14798</v>
      </c>
      <c r="T87" s="608">
        <f>SUM(T88:T89)</f>
        <v>16971</v>
      </c>
      <c r="U87" s="594">
        <f>SUM(U88:U89)</f>
        <v>17659</v>
      </c>
      <c r="V87" s="468"/>
    </row>
    <row r="88" spans="1:22" x14ac:dyDescent="0.3">
      <c r="A88" s="523"/>
      <c r="B88" s="281" t="s">
        <v>98</v>
      </c>
      <c r="C88" s="3" t="s">
        <v>11</v>
      </c>
      <c r="D88" s="3" t="s">
        <v>11</v>
      </c>
      <c r="E88" s="3" t="s">
        <v>11</v>
      </c>
      <c r="F88" s="46"/>
      <c r="G88" s="46"/>
      <c r="H88" s="5"/>
      <c r="I88" s="5"/>
      <c r="J88" s="46"/>
      <c r="K88" s="3" t="s">
        <v>11</v>
      </c>
      <c r="L88" s="46"/>
      <c r="M88" s="46"/>
      <c r="N88" s="3" t="s">
        <v>11</v>
      </c>
      <c r="O88" s="3" t="s">
        <v>11</v>
      </c>
      <c r="P88" s="485" t="s">
        <v>105</v>
      </c>
      <c r="Q88" s="7" t="s">
        <v>12</v>
      </c>
      <c r="R88" s="13" t="s">
        <v>29</v>
      </c>
      <c r="S88" s="100">
        <v>12050</v>
      </c>
      <c r="T88" s="100">
        <v>13969</v>
      </c>
      <c r="U88" s="15">
        <v>14604</v>
      </c>
      <c r="V88" s="468"/>
    </row>
    <row r="89" spans="1:22" x14ac:dyDescent="0.3">
      <c r="A89" s="523"/>
      <c r="B89" s="95" t="s">
        <v>99</v>
      </c>
      <c r="C89" s="96" t="s">
        <v>11</v>
      </c>
      <c r="D89" s="97"/>
      <c r="E89" s="96" t="s">
        <v>11</v>
      </c>
      <c r="F89" s="86"/>
      <c r="G89" s="97"/>
      <c r="H89" s="97"/>
      <c r="I89" s="97"/>
      <c r="J89" s="97"/>
      <c r="K89" s="96" t="s">
        <v>11</v>
      </c>
      <c r="L89" s="86"/>
      <c r="M89" s="86"/>
      <c r="N89" s="86"/>
      <c r="O89" s="96" t="s">
        <v>11</v>
      </c>
      <c r="P89" s="486" t="s">
        <v>105</v>
      </c>
      <c r="Q89" s="98" t="s">
        <v>12</v>
      </c>
      <c r="R89" s="99" t="s">
        <v>29</v>
      </c>
      <c r="S89" s="100">
        <v>2748</v>
      </c>
      <c r="T89" s="100">
        <v>3002</v>
      </c>
      <c r="U89" s="135">
        <v>3055</v>
      </c>
      <c r="V89" s="468"/>
    </row>
    <row r="90" spans="1:22" ht="26.4" customHeight="1" x14ac:dyDescent="0.3">
      <c r="A90" s="523"/>
      <c r="B90" s="591" t="s">
        <v>539</v>
      </c>
      <c r="C90" s="93"/>
      <c r="D90" s="592" t="s">
        <v>11</v>
      </c>
      <c r="E90" s="93"/>
      <c r="F90" s="93"/>
      <c r="G90" s="300"/>
      <c r="H90" s="93"/>
      <c r="I90" s="93"/>
      <c r="J90" s="93"/>
      <c r="K90" s="93"/>
      <c r="L90" s="300"/>
      <c r="M90" s="300"/>
      <c r="N90" s="300"/>
      <c r="O90" s="593"/>
      <c r="P90" s="609" t="s">
        <v>12</v>
      </c>
      <c r="Q90" s="93" t="s">
        <v>12</v>
      </c>
      <c r="R90" s="459" t="s">
        <v>29</v>
      </c>
      <c r="S90" s="608">
        <v>110</v>
      </c>
      <c r="T90" s="608">
        <v>131</v>
      </c>
      <c r="U90" s="588">
        <v>143</v>
      </c>
      <c r="V90" s="468" t="s">
        <v>549</v>
      </c>
    </row>
    <row r="91" spans="1:22" x14ac:dyDescent="0.3">
      <c r="A91" s="523"/>
      <c r="B91" s="40" t="s">
        <v>386</v>
      </c>
      <c r="C91" s="5"/>
      <c r="D91" s="3" t="s">
        <v>11</v>
      </c>
      <c r="E91" s="5"/>
      <c r="F91" s="5"/>
      <c r="G91" s="46"/>
      <c r="H91" s="5"/>
      <c r="I91" s="5"/>
      <c r="J91" s="5"/>
      <c r="K91" s="5"/>
      <c r="L91" s="46"/>
      <c r="M91" s="46"/>
      <c r="N91" s="46"/>
      <c r="O91" s="415"/>
      <c r="P91" s="485" t="s">
        <v>105</v>
      </c>
      <c r="Q91" s="7" t="s">
        <v>12</v>
      </c>
      <c r="R91" s="38" t="s">
        <v>29</v>
      </c>
      <c r="S91" s="100">
        <v>39</v>
      </c>
      <c r="T91" s="100">
        <v>48</v>
      </c>
      <c r="U91" s="100">
        <v>63</v>
      </c>
      <c r="V91" s="468"/>
    </row>
    <row r="92" spans="1:22" x14ac:dyDescent="0.3">
      <c r="A92" s="523"/>
      <c r="B92" s="91" t="s">
        <v>541</v>
      </c>
      <c r="C92" s="97"/>
      <c r="D92" s="96"/>
      <c r="E92" s="97"/>
      <c r="F92" s="97"/>
      <c r="G92" s="124"/>
      <c r="H92" s="97"/>
      <c r="I92" s="97"/>
      <c r="J92" s="97"/>
      <c r="K92" s="97"/>
      <c r="L92" s="124"/>
      <c r="M92" s="124"/>
      <c r="N92" s="124"/>
      <c r="O92" s="104"/>
      <c r="P92" s="486" t="s">
        <v>105</v>
      </c>
      <c r="Q92" s="98"/>
      <c r="R92" s="99" t="s">
        <v>15</v>
      </c>
      <c r="S92" s="106">
        <f>S91/S90*100</f>
        <v>35.454545454545453</v>
      </c>
      <c r="T92" s="106">
        <f>T91/T90*100</f>
        <v>36.641221374045799</v>
      </c>
      <c r="U92" s="106">
        <f>U91/U90*100</f>
        <v>44.05594405594406</v>
      </c>
      <c r="V92" s="468"/>
    </row>
    <row r="93" spans="1:22" x14ac:dyDescent="0.3">
      <c r="A93" s="523"/>
      <c r="B93" s="591" t="s">
        <v>543</v>
      </c>
      <c r="C93" s="93"/>
      <c r="D93" s="592" t="s">
        <v>11</v>
      </c>
      <c r="E93" s="93"/>
      <c r="F93" s="93"/>
      <c r="G93" s="455"/>
      <c r="H93" s="93"/>
      <c r="I93" s="93"/>
      <c r="J93" s="93"/>
      <c r="K93" s="93"/>
      <c r="L93" s="455"/>
      <c r="M93" s="455"/>
      <c r="N93" s="455"/>
      <c r="O93" s="593"/>
      <c r="P93" s="609" t="s">
        <v>12</v>
      </c>
      <c r="Q93" s="93" t="s">
        <v>12</v>
      </c>
      <c r="R93" s="459" t="s">
        <v>29</v>
      </c>
      <c r="S93" s="607">
        <v>13</v>
      </c>
      <c r="T93" s="607">
        <v>13</v>
      </c>
      <c r="U93" s="607">
        <v>13</v>
      </c>
      <c r="V93" s="468"/>
    </row>
    <row r="94" spans="1:22" x14ac:dyDescent="0.3">
      <c r="A94" s="523"/>
      <c r="B94" s="40" t="s">
        <v>544</v>
      </c>
      <c r="C94" s="5"/>
      <c r="D94" s="3" t="s">
        <v>11</v>
      </c>
      <c r="E94" s="5"/>
      <c r="F94" s="5"/>
      <c r="G94" s="44"/>
      <c r="H94" s="5"/>
      <c r="I94" s="5"/>
      <c r="J94" s="5"/>
      <c r="K94" s="5"/>
      <c r="L94" s="44"/>
      <c r="M94" s="44"/>
      <c r="N94" s="44"/>
      <c r="O94" s="415"/>
      <c r="P94" s="485" t="s">
        <v>105</v>
      </c>
      <c r="Q94" s="7" t="s">
        <v>12</v>
      </c>
      <c r="R94" s="38" t="s">
        <v>29</v>
      </c>
      <c r="S94" s="465">
        <v>5</v>
      </c>
      <c r="T94" s="465">
        <v>5</v>
      </c>
      <c r="U94" s="465">
        <v>5</v>
      </c>
      <c r="V94" s="468"/>
    </row>
    <row r="95" spans="1:22" x14ac:dyDescent="0.3">
      <c r="A95" s="523"/>
      <c r="B95" s="91" t="s">
        <v>545</v>
      </c>
      <c r="C95" s="97"/>
      <c r="D95" s="96"/>
      <c r="E95" s="97"/>
      <c r="F95" s="97"/>
      <c r="G95" s="124"/>
      <c r="H95" s="97"/>
      <c r="I95" s="97"/>
      <c r="J95" s="97"/>
      <c r="K95" s="97"/>
      <c r="L95" s="124"/>
      <c r="M95" s="124"/>
      <c r="N95" s="124"/>
      <c r="O95" s="104"/>
      <c r="P95" s="486" t="s">
        <v>105</v>
      </c>
      <c r="Q95" s="98"/>
      <c r="R95" s="99" t="s">
        <v>15</v>
      </c>
      <c r="S95" s="519">
        <f>S94/S93*100</f>
        <v>38.461538461538467</v>
      </c>
      <c r="T95" s="519">
        <f>T94/T93*100</f>
        <v>38.461538461538467</v>
      </c>
      <c r="U95" s="519">
        <f>U94/U93*100</f>
        <v>38.461538461538467</v>
      </c>
      <c r="V95" s="468"/>
    </row>
    <row r="96" spans="1:22" ht="41.4" x14ac:dyDescent="0.3">
      <c r="A96" s="523"/>
      <c r="B96" s="102" t="s">
        <v>106</v>
      </c>
      <c r="C96" s="92" t="s">
        <v>11</v>
      </c>
      <c r="D96" s="94"/>
      <c r="E96" s="94"/>
      <c r="F96" s="94"/>
      <c r="G96" s="94"/>
      <c r="H96" s="94"/>
      <c r="I96" s="94"/>
      <c r="J96" s="94"/>
      <c r="K96" s="94"/>
      <c r="L96" s="129"/>
      <c r="M96" s="129"/>
      <c r="N96" s="129"/>
      <c r="O96" s="102"/>
      <c r="P96" s="502" t="s">
        <v>105</v>
      </c>
      <c r="Q96" s="94" t="s">
        <v>12</v>
      </c>
      <c r="R96" s="103" t="s">
        <v>15</v>
      </c>
      <c r="S96" s="520">
        <v>54</v>
      </c>
      <c r="T96" s="520">
        <v>56</v>
      </c>
      <c r="U96" s="520">
        <v>51.724137931034484</v>
      </c>
      <c r="V96" s="464" t="s">
        <v>548</v>
      </c>
    </row>
    <row r="97" spans="1:22" s="54" customFormat="1" ht="24" customHeight="1" x14ac:dyDescent="0.3">
      <c r="A97" s="523"/>
      <c r="B97" s="10" t="s">
        <v>399</v>
      </c>
      <c r="C97" s="5"/>
      <c r="D97" s="5"/>
      <c r="E97" s="5"/>
      <c r="F97" s="5"/>
      <c r="G97" s="5"/>
      <c r="H97" s="5"/>
      <c r="I97" s="5"/>
      <c r="J97" s="5"/>
      <c r="K97" s="44"/>
      <c r="L97" s="44"/>
      <c r="M97" s="44"/>
      <c r="N97" s="44"/>
      <c r="O97" s="3" t="s">
        <v>11</v>
      </c>
      <c r="P97" s="485" t="s">
        <v>105</v>
      </c>
      <c r="Q97" s="7" t="s">
        <v>12</v>
      </c>
      <c r="R97" s="38" t="s">
        <v>15</v>
      </c>
      <c r="S97" s="465">
        <v>81.81</v>
      </c>
      <c r="T97" s="465">
        <v>82.72</v>
      </c>
      <c r="U97" s="465">
        <v>83</v>
      </c>
      <c r="V97" s="464" t="s">
        <v>387</v>
      </c>
    </row>
    <row r="98" spans="1:22" s="54" customFormat="1" ht="25.8" customHeight="1" x14ac:dyDescent="0.3">
      <c r="A98" s="523"/>
      <c r="B98" s="10" t="s">
        <v>400</v>
      </c>
      <c r="C98" s="5"/>
      <c r="D98" s="5"/>
      <c r="E98" s="5"/>
      <c r="F98" s="5"/>
      <c r="G98" s="5"/>
      <c r="H98" s="5"/>
      <c r="I98" s="5"/>
      <c r="J98" s="5"/>
      <c r="K98" s="44"/>
      <c r="L98" s="44"/>
      <c r="M98" s="44"/>
      <c r="N98" s="44"/>
      <c r="O98" s="3" t="s">
        <v>11</v>
      </c>
      <c r="P98" s="485" t="s">
        <v>105</v>
      </c>
      <c r="Q98" s="7" t="s">
        <v>12</v>
      </c>
      <c r="R98" s="38" t="s">
        <v>15</v>
      </c>
      <c r="S98" s="465">
        <v>18.190000000000001</v>
      </c>
      <c r="T98" s="465">
        <v>17.28</v>
      </c>
      <c r="U98" s="465">
        <v>17</v>
      </c>
      <c r="V98" s="464" t="s">
        <v>387</v>
      </c>
    </row>
    <row r="99" spans="1:22" x14ac:dyDescent="0.3">
      <c r="A99" s="523"/>
      <c r="B99" s="416" t="s">
        <v>107</v>
      </c>
      <c r="C99" s="5"/>
      <c r="D99" s="3" t="s">
        <v>11</v>
      </c>
      <c r="E99" s="5"/>
      <c r="F99" s="5"/>
      <c r="G99" s="44"/>
      <c r="H99" s="5"/>
      <c r="I99" s="5"/>
      <c r="J99" s="5"/>
      <c r="K99" s="5"/>
      <c r="L99" s="44"/>
      <c r="M99" s="44"/>
      <c r="N99" s="44"/>
      <c r="O99" s="415"/>
      <c r="P99" s="504" t="s">
        <v>12</v>
      </c>
      <c r="Q99" s="7" t="s">
        <v>12</v>
      </c>
      <c r="R99" s="38" t="s">
        <v>286</v>
      </c>
      <c r="S99" s="521">
        <v>1.45</v>
      </c>
      <c r="T99" s="521">
        <v>1.58</v>
      </c>
      <c r="U99" s="521">
        <v>1.84</v>
      </c>
      <c r="V99" s="464" t="s">
        <v>241</v>
      </c>
    </row>
    <row r="100" spans="1:22" x14ac:dyDescent="0.3">
      <c r="A100" s="523"/>
      <c r="B100" s="84" t="s">
        <v>108</v>
      </c>
      <c r="C100" s="97"/>
      <c r="D100" s="96" t="s">
        <v>11</v>
      </c>
      <c r="E100" s="97"/>
      <c r="F100" s="97"/>
      <c r="G100" s="124"/>
      <c r="H100" s="97"/>
      <c r="I100" s="97"/>
      <c r="J100" s="97"/>
      <c r="K100" s="97"/>
      <c r="L100" s="124"/>
      <c r="M100" s="124"/>
      <c r="N100" s="124"/>
      <c r="O100" s="104"/>
      <c r="P100" s="516" t="s">
        <v>12</v>
      </c>
      <c r="Q100" s="98" t="s">
        <v>12</v>
      </c>
      <c r="R100" s="99" t="s">
        <v>286</v>
      </c>
      <c r="S100" s="610">
        <v>1.97</v>
      </c>
      <c r="T100" s="610">
        <v>2.14</v>
      </c>
      <c r="U100" s="610">
        <v>2.35</v>
      </c>
      <c r="V100" s="464" t="s">
        <v>241</v>
      </c>
    </row>
    <row r="101" spans="1:22" x14ac:dyDescent="0.3">
      <c r="A101" s="523"/>
      <c r="B101" s="447" t="s">
        <v>109</v>
      </c>
      <c r="C101" s="3" t="s">
        <v>11</v>
      </c>
      <c r="D101" s="5"/>
      <c r="E101" s="5"/>
      <c r="F101" s="5"/>
      <c r="G101" s="5"/>
      <c r="H101" s="5"/>
      <c r="I101" s="5"/>
      <c r="J101" s="44"/>
      <c r="K101" s="5"/>
      <c r="L101" s="44"/>
      <c r="M101" s="44"/>
      <c r="N101" s="3" t="s">
        <v>11</v>
      </c>
      <c r="O101" s="415"/>
      <c r="P101" s="488" t="s">
        <v>105</v>
      </c>
      <c r="Q101" s="5" t="s">
        <v>12</v>
      </c>
      <c r="R101" s="463"/>
      <c r="S101" s="611"/>
      <c r="T101" s="463"/>
      <c r="U101" s="648"/>
      <c r="V101" s="649"/>
    </row>
    <row r="102" spans="1:22" x14ac:dyDescent="0.3">
      <c r="A102" s="523"/>
      <c r="B102" s="40" t="s">
        <v>101</v>
      </c>
      <c r="C102" s="3" t="s">
        <v>11</v>
      </c>
      <c r="D102" s="5"/>
      <c r="E102" s="5"/>
      <c r="F102" s="5"/>
      <c r="G102" s="5"/>
      <c r="H102" s="5"/>
      <c r="I102" s="5"/>
      <c r="J102" s="46"/>
      <c r="K102" s="5"/>
      <c r="L102" s="46"/>
      <c r="M102" s="46"/>
      <c r="N102" s="3" t="s">
        <v>11</v>
      </c>
      <c r="O102" s="415"/>
      <c r="P102" s="485" t="s">
        <v>105</v>
      </c>
      <c r="Q102" s="7" t="s">
        <v>12</v>
      </c>
      <c r="R102" s="38" t="s">
        <v>29</v>
      </c>
      <c r="S102" s="465">
        <v>4014</v>
      </c>
      <c r="T102" s="465">
        <v>4924</v>
      </c>
      <c r="U102" s="650">
        <v>5409</v>
      </c>
      <c r="V102" s="649"/>
    </row>
    <row r="103" spans="1:22" x14ac:dyDescent="0.3">
      <c r="A103" s="523"/>
      <c r="B103" s="40" t="s">
        <v>102</v>
      </c>
      <c r="C103" s="3" t="s">
        <v>11</v>
      </c>
      <c r="D103" s="5"/>
      <c r="E103" s="5"/>
      <c r="F103" s="5"/>
      <c r="G103" s="5"/>
      <c r="H103" s="5"/>
      <c r="I103" s="5"/>
      <c r="J103" s="46"/>
      <c r="K103" s="5"/>
      <c r="L103" s="46"/>
      <c r="M103" s="46"/>
      <c r="N103" s="3" t="s">
        <v>11</v>
      </c>
      <c r="O103" s="415"/>
      <c r="P103" s="485" t="s">
        <v>105</v>
      </c>
      <c r="Q103" s="7" t="s">
        <v>12</v>
      </c>
      <c r="R103" s="38" t="s">
        <v>29</v>
      </c>
      <c r="S103" s="465">
        <v>9832</v>
      </c>
      <c r="T103" s="465">
        <v>11028</v>
      </c>
      <c r="U103" s="650">
        <v>11219</v>
      </c>
      <c r="V103" s="649"/>
    </row>
    <row r="104" spans="1:22" x14ac:dyDescent="0.3">
      <c r="A104" s="523"/>
      <c r="B104" s="91" t="s">
        <v>103</v>
      </c>
      <c r="C104" s="96" t="s">
        <v>11</v>
      </c>
      <c r="D104" s="97"/>
      <c r="E104" s="97"/>
      <c r="F104" s="97"/>
      <c r="G104" s="97"/>
      <c r="H104" s="97"/>
      <c r="I104" s="97"/>
      <c r="J104" s="86"/>
      <c r="K104" s="97"/>
      <c r="L104" s="86"/>
      <c r="M104" s="86"/>
      <c r="N104" s="96" t="s">
        <v>11</v>
      </c>
      <c r="O104" s="104"/>
      <c r="P104" s="486" t="s">
        <v>105</v>
      </c>
      <c r="Q104" s="98" t="s">
        <v>12</v>
      </c>
      <c r="R104" s="99" t="s">
        <v>29</v>
      </c>
      <c r="S104" s="519">
        <v>952</v>
      </c>
      <c r="T104" s="519">
        <v>1019</v>
      </c>
      <c r="U104" s="651">
        <v>1031</v>
      </c>
      <c r="V104" s="649"/>
    </row>
    <row r="105" spans="1:22" x14ac:dyDescent="0.3">
      <c r="A105" s="523"/>
      <c r="B105" s="415"/>
      <c r="C105" s="3"/>
      <c r="D105" s="5"/>
      <c r="E105" s="5"/>
      <c r="F105" s="5"/>
      <c r="G105" s="5"/>
      <c r="H105" s="5"/>
      <c r="I105" s="5"/>
      <c r="J105" s="46"/>
      <c r="K105" s="5"/>
      <c r="L105" s="46"/>
      <c r="M105" s="46"/>
      <c r="N105" s="3"/>
      <c r="O105" s="415"/>
      <c r="P105" s="485"/>
      <c r="Q105" s="7"/>
      <c r="R105" s="38"/>
      <c r="S105" s="101"/>
      <c r="T105" s="101"/>
      <c r="U105" s="101"/>
      <c r="V105" s="464"/>
    </row>
    <row r="106" spans="1:22" x14ac:dyDescent="0.3">
      <c r="A106" s="523"/>
      <c r="B106" s="568" t="s">
        <v>94</v>
      </c>
      <c r="C106" s="568"/>
      <c r="D106" s="568"/>
      <c r="E106" s="568"/>
      <c r="F106" s="568"/>
      <c r="G106" s="568"/>
      <c r="H106" s="568"/>
      <c r="I106" s="568"/>
      <c r="J106" s="568"/>
      <c r="K106" s="568"/>
      <c r="L106" s="568"/>
      <c r="M106" s="568"/>
      <c r="N106" s="568"/>
      <c r="O106" s="568"/>
      <c r="P106" s="569"/>
      <c r="Q106" s="568"/>
      <c r="R106" s="524"/>
      <c r="S106" s="524"/>
      <c r="T106" s="524"/>
      <c r="U106" s="524"/>
      <c r="V106" s="470"/>
    </row>
    <row r="107" spans="1:22" x14ac:dyDescent="0.3">
      <c r="A107" s="523"/>
      <c r="B107" s="78" t="s">
        <v>371</v>
      </c>
      <c r="C107" s="79"/>
      <c r="D107" s="80" t="s">
        <v>11</v>
      </c>
      <c r="E107" s="79"/>
      <c r="F107" s="79"/>
      <c r="G107" s="45"/>
      <c r="H107" s="45"/>
      <c r="I107" s="79"/>
      <c r="J107" s="45"/>
      <c r="K107" s="79"/>
      <c r="L107" s="80" t="s">
        <v>11</v>
      </c>
      <c r="M107" s="45"/>
      <c r="N107" s="80" t="s">
        <v>11</v>
      </c>
      <c r="O107" s="81"/>
      <c r="P107" s="498" t="s">
        <v>93</v>
      </c>
      <c r="Q107" s="82" t="s">
        <v>12</v>
      </c>
      <c r="R107" s="545" t="s">
        <v>15</v>
      </c>
      <c r="S107" s="612">
        <v>58.52</v>
      </c>
      <c r="T107" s="83">
        <v>66.06</v>
      </c>
      <c r="U107" s="613">
        <v>68.776727628202138</v>
      </c>
      <c r="V107" s="468"/>
    </row>
    <row r="108" spans="1:22" ht="27.6" x14ac:dyDescent="0.3">
      <c r="A108" s="523"/>
      <c r="B108" s="416" t="s">
        <v>374</v>
      </c>
      <c r="C108" s="3" t="s">
        <v>11</v>
      </c>
      <c r="D108" s="5"/>
      <c r="E108" s="3" t="s">
        <v>11</v>
      </c>
      <c r="F108" s="44"/>
      <c r="G108" s="5"/>
      <c r="H108" s="5"/>
      <c r="I108" s="44"/>
      <c r="J108" s="5"/>
      <c r="K108" s="3" t="s">
        <v>11</v>
      </c>
      <c r="L108" s="44"/>
      <c r="M108" s="3" t="s">
        <v>11</v>
      </c>
      <c r="N108" s="44"/>
      <c r="O108" s="415"/>
      <c r="P108" s="485" t="s">
        <v>93</v>
      </c>
      <c r="Q108" s="7" t="s">
        <v>95</v>
      </c>
      <c r="R108" s="31" t="s">
        <v>15</v>
      </c>
      <c r="S108" s="11">
        <v>99.5</v>
      </c>
      <c r="T108" s="11">
        <v>99.6</v>
      </c>
      <c r="U108" s="8">
        <v>99.7</v>
      </c>
      <c r="V108" s="468" t="s">
        <v>243</v>
      </c>
    </row>
    <row r="109" spans="1:22" x14ac:dyDescent="0.3">
      <c r="A109" s="523"/>
      <c r="B109" s="84" t="s">
        <v>375</v>
      </c>
      <c r="C109" s="97"/>
      <c r="D109" s="97"/>
      <c r="E109" s="96" t="s">
        <v>11</v>
      </c>
      <c r="F109" s="124"/>
      <c r="G109" s="97"/>
      <c r="H109" s="97"/>
      <c r="I109" s="97"/>
      <c r="J109" s="97"/>
      <c r="K109" s="96" t="s">
        <v>11</v>
      </c>
      <c r="L109" s="124"/>
      <c r="M109" s="124"/>
      <c r="N109" s="124"/>
      <c r="O109" s="104"/>
      <c r="P109" s="486" t="s">
        <v>93</v>
      </c>
      <c r="Q109" s="98" t="s">
        <v>96</v>
      </c>
      <c r="R109" s="90" t="s">
        <v>15</v>
      </c>
      <c r="S109" s="127">
        <v>0.5</v>
      </c>
      <c r="T109" s="127">
        <v>0.4</v>
      </c>
      <c r="U109" s="142">
        <v>0.3</v>
      </c>
      <c r="V109" s="468" t="s">
        <v>242</v>
      </c>
    </row>
    <row r="110" spans="1:22" ht="27.6" x14ac:dyDescent="0.3">
      <c r="A110" s="523"/>
      <c r="B110" s="591" t="s">
        <v>481</v>
      </c>
      <c r="C110" s="79"/>
      <c r="D110" s="80" t="s">
        <v>11</v>
      </c>
      <c r="E110" s="79"/>
      <c r="F110" s="79"/>
      <c r="G110" s="45"/>
      <c r="H110" s="79"/>
      <c r="I110" s="79"/>
      <c r="J110" s="79"/>
      <c r="K110" s="79"/>
      <c r="L110" s="45"/>
      <c r="M110" s="45"/>
      <c r="N110" s="45"/>
      <c r="O110" s="81"/>
      <c r="P110" s="603" t="s">
        <v>93</v>
      </c>
      <c r="Q110" s="79" t="s">
        <v>12</v>
      </c>
      <c r="R110" s="604" t="s">
        <v>29</v>
      </c>
      <c r="S110" s="614">
        <v>13767</v>
      </c>
      <c r="T110" s="614">
        <v>12379</v>
      </c>
      <c r="U110" s="608">
        <v>12743</v>
      </c>
      <c r="V110" s="468"/>
    </row>
    <row r="111" spans="1:22" s="46" customFormat="1" x14ac:dyDescent="0.3">
      <c r="A111" s="523"/>
      <c r="B111" s="445" t="s">
        <v>97</v>
      </c>
      <c r="C111" s="68"/>
      <c r="D111" s="68"/>
      <c r="E111" s="68"/>
      <c r="F111" s="68"/>
      <c r="G111" s="30"/>
      <c r="H111" s="68"/>
      <c r="I111" s="68"/>
      <c r="J111" s="68"/>
      <c r="K111" s="68"/>
      <c r="O111" s="36"/>
      <c r="P111" s="499"/>
      <c r="Q111" s="69"/>
      <c r="R111" s="13"/>
      <c r="S111" s="126"/>
      <c r="T111" s="126"/>
      <c r="U111" s="100"/>
      <c r="V111" s="468"/>
    </row>
    <row r="112" spans="1:22" x14ac:dyDescent="0.3">
      <c r="A112" s="523"/>
      <c r="B112" s="448" t="s">
        <v>98</v>
      </c>
      <c r="C112" s="68"/>
      <c r="D112" s="30" t="s">
        <v>11</v>
      </c>
      <c r="E112" s="68"/>
      <c r="F112" s="68"/>
      <c r="G112" s="46"/>
      <c r="H112" s="68"/>
      <c r="I112" s="68"/>
      <c r="J112" s="46"/>
      <c r="K112" s="68"/>
      <c r="L112" s="46"/>
      <c r="M112" s="46"/>
      <c r="N112" s="30" t="s">
        <v>11</v>
      </c>
      <c r="O112" s="36"/>
      <c r="P112" s="499" t="s">
        <v>93</v>
      </c>
      <c r="Q112" s="69" t="s">
        <v>12</v>
      </c>
      <c r="R112" s="13" t="s">
        <v>29</v>
      </c>
      <c r="S112" s="126">
        <v>11473</v>
      </c>
      <c r="T112" s="126">
        <v>10422</v>
      </c>
      <c r="U112" s="100">
        <v>10711</v>
      </c>
      <c r="V112" s="468"/>
    </row>
    <row r="113" spans="1:22" x14ac:dyDescent="0.3">
      <c r="A113" s="523"/>
      <c r="B113" s="448" t="s">
        <v>99</v>
      </c>
      <c r="C113" s="68"/>
      <c r="D113" s="30" t="s">
        <v>11</v>
      </c>
      <c r="E113" s="68"/>
      <c r="F113" s="68"/>
      <c r="G113" s="46"/>
      <c r="H113" s="68"/>
      <c r="I113" s="68"/>
      <c r="J113" s="68"/>
      <c r="K113" s="68"/>
      <c r="L113" s="46"/>
      <c r="M113" s="46"/>
      <c r="N113" s="46"/>
      <c r="O113" s="36"/>
      <c r="P113" s="499" t="s">
        <v>93</v>
      </c>
      <c r="Q113" s="69" t="s">
        <v>12</v>
      </c>
      <c r="R113" s="13" t="s">
        <v>29</v>
      </c>
      <c r="S113" s="126">
        <v>2294</v>
      </c>
      <c r="T113" s="126">
        <v>1957</v>
      </c>
      <c r="U113" s="100">
        <v>2032</v>
      </c>
      <c r="V113" s="468"/>
    </row>
    <row r="114" spans="1:22" x14ac:dyDescent="0.3">
      <c r="A114" s="523"/>
      <c r="B114" s="445" t="s">
        <v>100</v>
      </c>
      <c r="C114" s="5"/>
      <c r="D114" s="5"/>
      <c r="E114" s="5"/>
      <c r="F114" s="5"/>
      <c r="G114" s="3"/>
      <c r="H114" s="5"/>
      <c r="I114" s="5"/>
      <c r="J114" s="5"/>
      <c r="K114" s="5"/>
      <c r="L114" s="3"/>
      <c r="M114" s="3"/>
      <c r="N114" s="44"/>
      <c r="O114" s="415"/>
      <c r="P114" s="501"/>
      <c r="Q114" s="279"/>
      <c r="R114" s="100"/>
      <c r="S114" s="100"/>
      <c r="T114" s="38"/>
      <c r="U114" s="38"/>
      <c r="V114" s="464"/>
    </row>
    <row r="115" spans="1:22" x14ac:dyDescent="0.3">
      <c r="A115" s="523"/>
      <c r="B115" s="448" t="s">
        <v>101</v>
      </c>
      <c r="C115" s="5"/>
      <c r="D115" s="5"/>
      <c r="E115" s="5"/>
      <c r="F115" s="5"/>
      <c r="G115" s="5"/>
      <c r="H115" s="5"/>
      <c r="I115" s="5"/>
      <c r="J115" s="46"/>
      <c r="K115" s="5"/>
      <c r="L115" s="46"/>
      <c r="M115" s="46"/>
      <c r="N115" s="3" t="s">
        <v>11</v>
      </c>
      <c r="O115" s="415"/>
      <c r="P115" s="485" t="s">
        <v>93</v>
      </c>
      <c r="Q115" s="7" t="s">
        <v>12</v>
      </c>
      <c r="R115" s="38" t="s">
        <v>29</v>
      </c>
      <c r="S115" s="100">
        <v>4874</v>
      </c>
      <c r="T115" s="100">
        <v>4922</v>
      </c>
      <c r="U115" s="100">
        <v>5476</v>
      </c>
      <c r="V115" s="468"/>
    </row>
    <row r="116" spans="1:22" x14ac:dyDescent="0.3">
      <c r="A116" s="523"/>
      <c r="B116" s="448" t="s">
        <v>102</v>
      </c>
      <c r="C116" s="5"/>
      <c r="D116" s="5"/>
      <c r="E116" s="5"/>
      <c r="F116" s="5"/>
      <c r="G116" s="5"/>
      <c r="H116" s="5"/>
      <c r="I116" s="5"/>
      <c r="J116" s="46"/>
      <c r="K116" s="5"/>
      <c r="L116" s="46"/>
      <c r="M116" s="46"/>
      <c r="N116" s="3" t="s">
        <v>11</v>
      </c>
      <c r="O116" s="415"/>
      <c r="P116" s="485" t="s">
        <v>93</v>
      </c>
      <c r="Q116" s="7" t="s">
        <v>12</v>
      </c>
      <c r="R116" s="38" t="s">
        <v>29</v>
      </c>
      <c r="S116" s="100">
        <v>8116</v>
      </c>
      <c r="T116" s="100">
        <v>6910</v>
      </c>
      <c r="U116" s="100">
        <v>6741</v>
      </c>
      <c r="V116" s="468"/>
    </row>
    <row r="117" spans="1:22" x14ac:dyDescent="0.3">
      <c r="A117" s="523"/>
      <c r="B117" s="105" t="s">
        <v>103</v>
      </c>
      <c r="C117" s="97"/>
      <c r="D117" s="97"/>
      <c r="E117" s="97"/>
      <c r="F117" s="97"/>
      <c r="G117" s="97"/>
      <c r="H117" s="97"/>
      <c r="I117" s="97"/>
      <c r="J117" s="86"/>
      <c r="K117" s="97"/>
      <c r="L117" s="86"/>
      <c r="M117" s="86"/>
      <c r="N117" s="96" t="s">
        <v>11</v>
      </c>
      <c r="O117" s="104"/>
      <c r="P117" s="486" t="s">
        <v>93</v>
      </c>
      <c r="Q117" s="98" t="s">
        <v>12</v>
      </c>
      <c r="R117" s="99" t="s">
        <v>29</v>
      </c>
      <c r="S117" s="106">
        <v>777</v>
      </c>
      <c r="T117" s="106">
        <v>547</v>
      </c>
      <c r="U117" s="106">
        <v>526</v>
      </c>
      <c r="V117" s="468"/>
    </row>
    <row r="118" spans="1:22" s="54" customFormat="1" x14ac:dyDescent="0.3">
      <c r="A118" s="523"/>
      <c r="B118" s="415"/>
      <c r="C118" s="3"/>
      <c r="D118" s="5"/>
      <c r="E118" s="5"/>
      <c r="F118" s="5"/>
      <c r="G118" s="5"/>
      <c r="H118" s="5"/>
      <c r="I118" s="5"/>
      <c r="J118" s="44"/>
      <c r="K118" s="5"/>
      <c r="L118" s="44"/>
      <c r="M118" s="44"/>
      <c r="N118" s="3"/>
      <c r="O118" s="415"/>
      <c r="P118" s="485"/>
      <c r="Q118" s="7"/>
      <c r="R118" s="38"/>
      <c r="S118" s="101"/>
      <c r="T118" s="101"/>
      <c r="U118" s="101"/>
      <c r="V118" s="464"/>
    </row>
    <row r="119" spans="1:22" ht="28.5" customHeight="1" x14ac:dyDescent="0.3">
      <c r="A119" s="523"/>
      <c r="B119" s="568" t="s">
        <v>110</v>
      </c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9"/>
      <c r="Q119" s="568"/>
      <c r="R119" s="524"/>
      <c r="S119" s="524"/>
      <c r="T119" s="524"/>
      <c r="U119" s="524"/>
      <c r="V119" s="470"/>
    </row>
    <row r="120" spans="1:22" ht="27.6" x14ac:dyDescent="0.3">
      <c r="A120" s="523"/>
      <c r="B120" s="447" t="s">
        <v>551</v>
      </c>
      <c r="C120" s="586" t="s">
        <v>11</v>
      </c>
      <c r="D120" s="5"/>
      <c r="E120" s="5"/>
      <c r="F120" s="5"/>
      <c r="G120" s="5"/>
      <c r="H120" s="5"/>
      <c r="I120" s="457"/>
      <c r="J120" s="5"/>
      <c r="K120" s="5"/>
      <c r="L120" s="457"/>
      <c r="M120" s="586" t="s">
        <v>11</v>
      </c>
      <c r="N120" s="457"/>
      <c r="O120" s="446"/>
      <c r="P120" s="652" t="s">
        <v>89</v>
      </c>
      <c r="Q120" s="5" t="s">
        <v>12</v>
      </c>
      <c r="R120" s="653" t="s">
        <v>389</v>
      </c>
      <c r="S120" s="654">
        <v>24.231305879165539</v>
      </c>
      <c r="T120" s="654">
        <v>24.511691072272082</v>
      </c>
      <c r="U120" s="654">
        <v>51.492485680258604</v>
      </c>
      <c r="V120" s="71" t="s">
        <v>402</v>
      </c>
    </row>
    <row r="121" spans="1:22" ht="27.6" x14ac:dyDescent="0.3">
      <c r="A121" s="532"/>
      <c r="B121" s="417" t="s">
        <v>283</v>
      </c>
      <c r="C121" s="3"/>
      <c r="D121" s="5"/>
      <c r="E121" s="5"/>
      <c r="F121" s="5"/>
      <c r="G121" s="5"/>
      <c r="H121" s="5"/>
      <c r="I121" s="44"/>
      <c r="J121" s="5"/>
      <c r="K121" s="5"/>
      <c r="L121" s="44"/>
      <c r="M121" s="3"/>
      <c r="N121" s="44"/>
      <c r="O121" s="415"/>
      <c r="P121" s="504" t="s">
        <v>89</v>
      </c>
      <c r="Q121" s="7" t="s">
        <v>12</v>
      </c>
      <c r="R121" s="9" t="s">
        <v>389</v>
      </c>
      <c r="S121" s="465">
        <v>25.860755636806825</v>
      </c>
      <c r="T121" s="465">
        <v>27.050436404823774</v>
      </c>
      <c r="U121" s="465">
        <v>58.05</v>
      </c>
      <c r="V121" s="71"/>
    </row>
    <row r="122" spans="1:22" ht="27.6" x14ac:dyDescent="0.3">
      <c r="A122" s="532"/>
      <c r="B122" s="417" t="s">
        <v>284</v>
      </c>
      <c r="C122" s="3"/>
      <c r="D122" s="5"/>
      <c r="E122" s="5"/>
      <c r="F122" s="5"/>
      <c r="G122" s="5"/>
      <c r="H122" s="5"/>
      <c r="I122" s="44"/>
      <c r="J122" s="5"/>
      <c r="K122" s="5"/>
      <c r="L122" s="44"/>
      <c r="M122" s="3"/>
      <c r="N122" s="44"/>
      <c r="O122" s="415"/>
      <c r="P122" s="504" t="s">
        <v>89</v>
      </c>
      <c r="Q122" s="7" t="s">
        <v>12</v>
      </c>
      <c r="R122" s="9" t="s">
        <v>389</v>
      </c>
      <c r="S122" s="465">
        <v>17.897142857142857</v>
      </c>
      <c r="T122" s="465">
        <v>7.4293405114401079</v>
      </c>
      <c r="U122" s="465">
        <v>8.4499999999999993</v>
      </c>
      <c r="V122" s="71"/>
    </row>
    <row r="123" spans="1:22" ht="27.6" x14ac:dyDescent="0.3">
      <c r="A123" s="532"/>
      <c r="B123" s="417" t="s">
        <v>343</v>
      </c>
      <c r="C123" s="3"/>
      <c r="D123" s="5"/>
      <c r="E123" s="5"/>
      <c r="F123" s="5"/>
      <c r="G123" s="5"/>
      <c r="H123" s="5"/>
      <c r="I123" s="44"/>
      <c r="J123" s="5"/>
      <c r="K123" s="5"/>
      <c r="L123" s="44"/>
      <c r="M123" s="3"/>
      <c r="N123" s="44"/>
      <c r="O123" s="415"/>
      <c r="P123" s="504" t="s">
        <v>89</v>
      </c>
      <c r="Q123" s="7" t="s">
        <v>12</v>
      </c>
      <c r="R123" s="9" t="s">
        <v>389</v>
      </c>
      <c r="S123" s="465">
        <v>6.1143162393162394</v>
      </c>
      <c r="T123" s="465">
        <v>3.0489864864864864</v>
      </c>
      <c r="U123" s="465">
        <v>5.5</v>
      </c>
      <c r="V123" s="71"/>
    </row>
    <row r="124" spans="1:22" s="54" customFormat="1" ht="27.6" x14ac:dyDescent="0.3">
      <c r="A124" s="523"/>
      <c r="B124" s="78" t="s">
        <v>553</v>
      </c>
      <c r="C124" s="93"/>
      <c r="D124" s="92" t="s">
        <v>11</v>
      </c>
      <c r="E124" s="93"/>
      <c r="F124" s="93"/>
      <c r="G124" s="129"/>
      <c r="H124" s="93"/>
      <c r="I124" s="93"/>
      <c r="J124" s="93"/>
      <c r="K124" s="93"/>
      <c r="L124" s="129"/>
      <c r="M124" s="129"/>
      <c r="N124" s="129"/>
      <c r="O124" s="102"/>
      <c r="P124" s="502" t="s">
        <v>89</v>
      </c>
      <c r="Q124" s="94" t="s">
        <v>12</v>
      </c>
      <c r="R124" s="103" t="s">
        <v>15</v>
      </c>
      <c r="S124" s="520">
        <v>100</v>
      </c>
      <c r="T124" s="520">
        <v>100</v>
      </c>
      <c r="U124" s="520">
        <v>100</v>
      </c>
      <c r="V124" s="464" t="s">
        <v>552</v>
      </c>
    </row>
    <row r="125" spans="1:22" ht="27.6" customHeight="1" x14ac:dyDescent="0.3">
      <c r="A125" s="523"/>
      <c r="B125" s="84" t="s">
        <v>392</v>
      </c>
      <c r="C125" s="97"/>
      <c r="D125" s="96"/>
      <c r="E125" s="97"/>
      <c r="F125" s="97"/>
      <c r="G125" s="124"/>
      <c r="H125" s="97"/>
      <c r="I125" s="97"/>
      <c r="J125" s="97"/>
      <c r="K125" s="97"/>
      <c r="L125" s="124"/>
      <c r="M125" s="124"/>
      <c r="N125" s="124"/>
      <c r="O125" s="104"/>
      <c r="P125" s="486" t="s">
        <v>12</v>
      </c>
      <c r="Q125" s="98"/>
      <c r="R125" s="99" t="s">
        <v>15</v>
      </c>
      <c r="S125" s="519">
        <v>100</v>
      </c>
      <c r="T125" s="519">
        <v>100</v>
      </c>
      <c r="U125" s="519">
        <v>100</v>
      </c>
      <c r="V125" s="464"/>
    </row>
    <row r="126" spans="1:22" s="59" customFormat="1" x14ac:dyDescent="0.3">
      <c r="A126" s="523"/>
      <c r="B126" s="70"/>
      <c r="C126" s="68"/>
      <c r="D126" s="56"/>
      <c r="E126" s="30"/>
      <c r="F126" s="30"/>
      <c r="G126" s="68"/>
      <c r="H126" s="68"/>
      <c r="I126" s="68"/>
      <c r="J126" s="68"/>
      <c r="K126" s="68"/>
      <c r="L126" s="56"/>
      <c r="M126" s="56"/>
      <c r="N126" s="56"/>
      <c r="O126" s="36"/>
      <c r="P126" s="505"/>
      <c r="Q126" s="29"/>
      <c r="R126" s="31"/>
      <c r="S126" s="355"/>
      <c r="T126" s="355"/>
      <c r="U126" s="355"/>
      <c r="V126" s="464"/>
    </row>
    <row r="127" spans="1:22" s="59" customFormat="1" ht="13.8" x14ac:dyDescent="0.3">
      <c r="A127" s="555"/>
      <c r="B127" s="568" t="s">
        <v>438</v>
      </c>
      <c r="C127" s="615"/>
      <c r="D127" s="615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  <c r="P127" s="616"/>
      <c r="Q127" s="615"/>
      <c r="R127" s="617"/>
      <c r="S127" s="617"/>
      <c r="T127" s="617"/>
      <c r="U127" s="617"/>
      <c r="V127" s="464"/>
    </row>
    <row r="128" spans="1:22" s="59" customFormat="1" ht="27.6" x14ac:dyDescent="0.3">
      <c r="A128" s="535"/>
      <c r="B128" s="542" t="s">
        <v>439</v>
      </c>
      <c r="C128" s="80" t="s">
        <v>11</v>
      </c>
      <c r="D128" s="80" t="s">
        <v>11</v>
      </c>
      <c r="E128" s="80"/>
      <c r="F128" s="80"/>
      <c r="G128" s="79"/>
      <c r="H128" s="79"/>
      <c r="I128" s="79"/>
      <c r="J128" s="79"/>
      <c r="K128" s="79"/>
      <c r="L128" s="82" t="s">
        <v>11</v>
      </c>
      <c r="M128" s="116"/>
      <c r="N128" s="116"/>
      <c r="O128" s="81"/>
      <c r="P128" s="543" t="s">
        <v>112</v>
      </c>
      <c r="Q128" s="544"/>
      <c r="R128" s="545" t="s">
        <v>78</v>
      </c>
      <c r="S128" s="546">
        <v>0.93</v>
      </c>
      <c r="T128" s="546">
        <v>0.85</v>
      </c>
      <c r="U128" s="546">
        <v>0.99</v>
      </c>
      <c r="V128" s="464"/>
    </row>
    <row r="129" spans="1:22" s="59" customFormat="1" ht="27.6" x14ac:dyDescent="0.3">
      <c r="A129" s="535"/>
      <c r="B129" s="70" t="s">
        <v>479</v>
      </c>
      <c r="C129" s="3" t="s">
        <v>11</v>
      </c>
      <c r="D129" s="3" t="s">
        <v>11</v>
      </c>
      <c r="E129" s="30"/>
      <c r="F129" s="30"/>
      <c r="G129" s="68"/>
      <c r="H129" s="68"/>
      <c r="I129" s="68"/>
      <c r="J129" s="68"/>
      <c r="K129" s="68"/>
      <c r="L129" s="3" t="s">
        <v>11</v>
      </c>
      <c r="M129" s="56"/>
      <c r="N129" s="56"/>
      <c r="O129" s="36"/>
      <c r="P129" s="505" t="s">
        <v>112</v>
      </c>
      <c r="Q129" s="29"/>
      <c r="R129" s="31" t="s">
        <v>78</v>
      </c>
      <c r="S129" s="526">
        <v>1.43</v>
      </c>
      <c r="T129" s="526">
        <v>1.21</v>
      </c>
      <c r="U129" s="526">
        <v>1.27</v>
      </c>
      <c r="V129" s="464"/>
    </row>
    <row r="130" spans="1:22" s="59" customFormat="1" ht="27.6" x14ac:dyDescent="0.3">
      <c r="A130" s="535"/>
      <c r="B130" s="618" t="s">
        <v>440</v>
      </c>
      <c r="C130" s="96" t="s">
        <v>11</v>
      </c>
      <c r="D130" s="96" t="s">
        <v>11</v>
      </c>
      <c r="E130" s="87"/>
      <c r="F130" s="87"/>
      <c r="G130" s="85"/>
      <c r="H130" s="85"/>
      <c r="I130" s="85"/>
      <c r="J130" s="85"/>
      <c r="K130" s="85"/>
      <c r="L130" s="96" t="s">
        <v>11</v>
      </c>
      <c r="M130" s="96" t="s">
        <v>11</v>
      </c>
      <c r="N130" s="120"/>
      <c r="O130" s="88"/>
      <c r="P130" s="549" t="s">
        <v>112</v>
      </c>
      <c r="Q130" s="118"/>
      <c r="R130" s="550" t="s">
        <v>78</v>
      </c>
      <c r="S130" s="551">
        <v>0.79</v>
      </c>
      <c r="T130" s="551">
        <v>0.83</v>
      </c>
      <c r="U130" s="551">
        <v>0.82</v>
      </c>
      <c r="V130" s="464"/>
    </row>
    <row r="131" spans="1:22" s="59" customFormat="1" x14ac:dyDescent="0.3">
      <c r="A131" s="523"/>
      <c r="B131" s="70"/>
      <c r="C131" s="68"/>
      <c r="D131" s="56"/>
      <c r="E131" s="30"/>
      <c r="F131" s="30"/>
      <c r="G131" s="68"/>
      <c r="H131" s="68"/>
      <c r="I131" s="68"/>
      <c r="J131" s="68"/>
      <c r="K131" s="68"/>
      <c r="L131" s="56"/>
      <c r="M131" s="56"/>
      <c r="N131" s="56"/>
      <c r="O131" s="36"/>
      <c r="P131" s="505"/>
      <c r="Q131" s="29"/>
      <c r="R131" s="31"/>
      <c r="S131" s="355"/>
      <c r="T131" s="355"/>
      <c r="U131" s="355"/>
      <c r="V131" s="464"/>
    </row>
    <row r="132" spans="1:22" x14ac:dyDescent="0.3">
      <c r="A132" s="523"/>
      <c r="B132" s="1" t="s">
        <v>57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506"/>
      <c r="Q132" s="2"/>
      <c r="R132" s="43"/>
      <c r="S132" s="43"/>
      <c r="T132" s="43"/>
      <c r="U132" s="43"/>
      <c r="V132" s="471"/>
    </row>
    <row r="133" spans="1:22" x14ac:dyDescent="0.3">
      <c r="A133" s="523"/>
      <c r="B133" s="458" t="s">
        <v>554</v>
      </c>
      <c r="C133" s="458"/>
      <c r="D133" s="458"/>
      <c r="E133" s="458"/>
      <c r="F133" s="458"/>
      <c r="G133" s="458"/>
      <c r="H133" s="458"/>
      <c r="I133" s="458"/>
      <c r="J133" s="458"/>
      <c r="K133" s="458"/>
      <c r="L133" s="458"/>
      <c r="M133" s="458"/>
      <c r="N133" s="458"/>
      <c r="O133" s="449"/>
      <c r="P133" s="619" t="s">
        <v>12</v>
      </c>
      <c r="Q133" s="620"/>
      <c r="R133" s="621" t="s">
        <v>29</v>
      </c>
      <c r="S133" s="622">
        <v>12434.632</v>
      </c>
      <c r="T133" s="622">
        <v>14805.848</v>
      </c>
      <c r="U133" s="622">
        <v>17038.775568043016</v>
      </c>
      <c r="V133" s="468"/>
    </row>
    <row r="134" spans="1:22" x14ac:dyDescent="0.3">
      <c r="A134" s="523"/>
      <c r="B134" s="102" t="s">
        <v>58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02"/>
      <c r="P134" s="508" t="s">
        <v>60</v>
      </c>
      <c r="Q134" s="131"/>
      <c r="R134" s="132" t="s">
        <v>69</v>
      </c>
      <c r="S134" s="133">
        <v>28328672.5</v>
      </c>
      <c r="T134" s="133">
        <v>33094759.5</v>
      </c>
      <c r="U134" s="19">
        <v>38528953</v>
      </c>
      <c r="V134" s="275"/>
    </row>
    <row r="135" spans="1:22" s="54" customFormat="1" x14ac:dyDescent="0.3">
      <c r="A135" s="523"/>
      <c r="B135" s="84" t="s">
        <v>59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04"/>
      <c r="P135" s="509" t="s">
        <v>60</v>
      </c>
      <c r="Q135" s="473"/>
      <c r="R135" s="135" t="s">
        <v>69</v>
      </c>
      <c r="S135" s="136">
        <v>19237050.5</v>
      </c>
      <c r="T135" s="136">
        <v>22353618.099999998</v>
      </c>
      <c r="U135" s="19">
        <v>26464329.899999999</v>
      </c>
      <c r="V135" s="275"/>
    </row>
    <row r="136" spans="1:22" x14ac:dyDescent="0.3">
      <c r="A136" s="552"/>
      <c r="B136" s="591" t="s">
        <v>482</v>
      </c>
      <c r="C136" s="624"/>
      <c r="D136" s="624"/>
      <c r="E136" s="624"/>
      <c r="F136" s="624"/>
      <c r="G136" s="624"/>
      <c r="H136" s="624"/>
      <c r="I136" s="301"/>
      <c r="J136" s="624"/>
      <c r="K136" s="624"/>
      <c r="L136" s="301"/>
      <c r="M136" s="301"/>
      <c r="N136" s="625" t="s">
        <v>11</v>
      </c>
      <c r="O136" s="593"/>
      <c r="P136" s="626" t="s">
        <v>60</v>
      </c>
      <c r="Q136" s="627"/>
      <c r="R136" s="628" t="s">
        <v>24</v>
      </c>
      <c r="S136" s="629">
        <f>S137+S138</f>
        <v>15</v>
      </c>
      <c r="T136" s="629">
        <f>T137+T138</f>
        <v>19</v>
      </c>
      <c r="U136" s="629">
        <f>U137+U138</f>
        <v>31</v>
      </c>
      <c r="V136" s="468"/>
    </row>
    <row r="137" spans="1:22" x14ac:dyDescent="0.3">
      <c r="A137" s="552"/>
      <c r="B137" s="40" t="s">
        <v>70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415"/>
      <c r="P137" s="507" t="s">
        <v>60</v>
      </c>
      <c r="Q137" s="14"/>
      <c r="R137" s="450" t="s">
        <v>24</v>
      </c>
      <c r="S137" s="19">
        <v>7</v>
      </c>
      <c r="T137" s="19">
        <v>11</v>
      </c>
      <c r="U137" s="19">
        <v>10</v>
      </c>
      <c r="V137" s="468"/>
    </row>
    <row r="138" spans="1:22" x14ac:dyDescent="0.3">
      <c r="A138" s="552"/>
      <c r="B138" s="40" t="s">
        <v>71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415"/>
      <c r="P138" s="507" t="s">
        <v>60</v>
      </c>
      <c r="Q138" s="14"/>
      <c r="R138" s="450" t="s">
        <v>24</v>
      </c>
      <c r="S138" s="19">
        <v>8</v>
      </c>
      <c r="T138" s="19">
        <v>8</v>
      </c>
      <c r="U138" s="19">
        <v>21</v>
      </c>
      <c r="V138" s="468"/>
    </row>
    <row r="139" spans="1:22" ht="13.8" x14ac:dyDescent="0.3">
      <c r="A139" s="535"/>
      <c r="B139" s="591" t="s">
        <v>490</v>
      </c>
      <c r="C139" s="130"/>
      <c r="D139" s="130"/>
      <c r="E139" s="130"/>
      <c r="F139" s="130"/>
      <c r="G139" s="130"/>
      <c r="H139" s="130"/>
      <c r="I139" s="115"/>
      <c r="J139" s="130"/>
      <c r="K139" s="130"/>
      <c r="L139" s="115"/>
      <c r="M139" s="115"/>
      <c r="N139" s="144"/>
      <c r="O139" s="102"/>
      <c r="P139" s="626" t="s">
        <v>60</v>
      </c>
      <c r="Q139" s="627"/>
      <c r="R139" s="628" t="s">
        <v>24</v>
      </c>
      <c r="S139" s="630">
        <f t="shared" ref="S139:U139" si="8">S140+S141</f>
        <v>0</v>
      </c>
      <c r="T139" s="630">
        <f t="shared" si="8"/>
        <v>0</v>
      </c>
      <c r="U139" s="630">
        <f t="shared" si="8"/>
        <v>3</v>
      </c>
      <c r="V139" s="468"/>
    </row>
    <row r="140" spans="1:22" ht="13.8" x14ac:dyDescent="0.3">
      <c r="A140" s="535"/>
      <c r="B140" s="40" t="s">
        <v>70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415"/>
      <c r="P140" s="507" t="s">
        <v>60</v>
      </c>
      <c r="Q140" s="14"/>
      <c r="R140" s="450" t="s">
        <v>24</v>
      </c>
      <c r="S140" s="557">
        <v>0</v>
      </c>
      <c r="T140" s="557">
        <v>0</v>
      </c>
      <c r="U140" s="557">
        <v>3</v>
      </c>
      <c r="V140" s="468"/>
    </row>
    <row r="141" spans="1:22" ht="13.8" x14ac:dyDescent="0.3">
      <c r="A141" s="535"/>
      <c r="B141" s="40" t="s">
        <v>71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415"/>
      <c r="P141" s="507" t="s">
        <v>60</v>
      </c>
      <c r="Q141" s="14"/>
      <c r="R141" s="450" t="s">
        <v>24</v>
      </c>
      <c r="S141" s="557">
        <v>0</v>
      </c>
      <c r="T141" s="557">
        <v>0</v>
      </c>
      <c r="U141" s="557">
        <v>0</v>
      </c>
      <c r="V141" s="468"/>
    </row>
    <row r="142" spans="1:22" x14ac:dyDescent="0.3">
      <c r="A142" s="523"/>
      <c r="B142" s="591" t="s">
        <v>483</v>
      </c>
      <c r="C142" s="144" t="s">
        <v>11</v>
      </c>
      <c r="D142" s="115"/>
      <c r="E142" s="115"/>
      <c r="F142" s="115"/>
      <c r="G142" s="115"/>
      <c r="H142" s="115"/>
      <c r="I142" s="115"/>
      <c r="J142" s="115"/>
      <c r="K142" s="115"/>
      <c r="L142" s="115"/>
      <c r="M142" s="144" t="s">
        <v>11</v>
      </c>
      <c r="N142" s="144" t="s">
        <v>11</v>
      </c>
      <c r="O142" s="102"/>
      <c r="P142" s="626" t="s">
        <v>60</v>
      </c>
      <c r="Q142" s="627"/>
      <c r="R142" s="628" t="s">
        <v>24</v>
      </c>
      <c r="S142" s="633">
        <f>S143+S144</f>
        <v>0</v>
      </c>
      <c r="T142" s="633">
        <f>T143+T144</f>
        <v>0</v>
      </c>
      <c r="U142" s="633">
        <f>U143+U144</f>
        <v>0</v>
      </c>
      <c r="V142" s="275"/>
    </row>
    <row r="143" spans="1:22" x14ac:dyDescent="0.3">
      <c r="A143" s="523"/>
      <c r="B143" s="40" t="s">
        <v>72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415"/>
      <c r="P143" s="510" t="s">
        <v>60</v>
      </c>
      <c r="Q143" s="8"/>
      <c r="R143" s="450" t="s">
        <v>24</v>
      </c>
      <c r="S143" s="8">
        <v>0</v>
      </c>
      <c r="T143" s="8">
        <v>0</v>
      </c>
      <c r="U143" s="8">
        <v>0</v>
      </c>
      <c r="V143" s="275"/>
    </row>
    <row r="144" spans="1:22" s="54" customFormat="1" x14ac:dyDescent="0.3">
      <c r="A144" s="523"/>
      <c r="B144" s="40" t="s">
        <v>73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415"/>
      <c r="P144" s="510" t="s">
        <v>60</v>
      </c>
      <c r="Q144" s="8"/>
      <c r="R144" s="450" t="s">
        <v>24</v>
      </c>
      <c r="S144" s="8">
        <v>0</v>
      </c>
      <c r="T144" s="8">
        <v>0</v>
      </c>
      <c r="U144" s="8">
        <v>0</v>
      </c>
      <c r="V144" s="275"/>
    </row>
    <row r="145" spans="1:22" ht="27.6" x14ac:dyDescent="0.3">
      <c r="A145" s="523"/>
      <c r="B145" s="593" t="s">
        <v>484</v>
      </c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02"/>
      <c r="P145" s="626" t="s">
        <v>60</v>
      </c>
      <c r="Q145" s="631"/>
      <c r="R145" s="632" t="s">
        <v>29</v>
      </c>
      <c r="S145" s="629">
        <f>S146+S147</f>
        <v>15</v>
      </c>
      <c r="T145" s="629">
        <f>T146+T147</f>
        <v>19</v>
      </c>
      <c r="U145" s="629">
        <f>U146+U147</f>
        <v>28</v>
      </c>
      <c r="V145" s="275"/>
    </row>
    <row r="146" spans="1:22" ht="27.6" x14ac:dyDescent="0.3">
      <c r="A146" s="523"/>
      <c r="B146" s="40" t="s">
        <v>74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415"/>
      <c r="P146" s="510" t="s">
        <v>60</v>
      </c>
      <c r="Q146" s="8"/>
      <c r="R146" s="8" t="s">
        <v>29</v>
      </c>
      <c r="S146" s="19">
        <v>7</v>
      </c>
      <c r="T146" s="19">
        <v>11</v>
      </c>
      <c r="U146" s="19">
        <v>10</v>
      </c>
      <c r="V146" s="275"/>
    </row>
    <row r="147" spans="1:22" ht="27.6" x14ac:dyDescent="0.3">
      <c r="A147" s="523"/>
      <c r="B147" s="91" t="s">
        <v>75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04"/>
      <c r="P147" s="511" t="s">
        <v>60</v>
      </c>
      <c r="Q147" s="142"/>
      <c r="R147" s="142" t="s">
        <v>29</v>
      </c>
      <c r="S147" s="136">
        <v>8</v>
      </c>
      <c r="T147" s="136">
        <v>8</v>
      </c>
      <c r="U147" s="136">
        <v>18</v>
      </c>
      <c r="V147" s="275"/>
    </row>
    <row r="148" spans="1:22" x14ac:dyDescent="0.3">
      <c r="A148" s="523"/>
      <c r="B148" s="298" t="s">
        <v>485</v>
      </c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593"/>
      <c r="P148" s="626" t="s">
        <v>60</v>
      </c>
      <c r="Q148" s="632"/>
      <c r="R148" s="628" t="s">
        <v>24</v>
      </c>
      <c r="S148" s="634">
        <f>S149+S150</f>
        <v>2</v>
      </c>
      <c r="T148" s="634">
        <f>T149+T150</f>
        <v>2</v>
      </c>
      <c r="U148" s="634">
        <f>U149+U150</f>
        <v>19</v>
      </c>
      <c r="V148" s="275"/>
    </row>
    <row r="149" spans="1:22" x14ac:dyDescent="0.3">
      <c r="A149" s="523"/>
      <c r="B149" s="281" t="s">
        <v>76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415"/>
      <c r="P149" s="510" t="s">
        <v>60</v>
      </c>
      <c r="Q149" s="8"/>
      <c r="R149" s="450" t="s">
        <v>24</v>
      </c>
      <c r="S149" s="19">
        <v>1</v>
      </c>
      <c r="T149" s="8">
        <v>0</v>
      </c>
      <c r="U149" s="8">
        <v>3</v>
      </c>
      <c r="V149" s="275"/>
    </row>
    <row r="150" spans="1:22" x14ac:dyDescent="0.3">
      <c r="A150" s="523"/>
      <c r="B150" s="95" t="s">
        <v>77</v>
      </c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04"/>
      <c r="P150" s="511" t="s">
        <v>60</v>
      </c>
      <c r="Q150" s="142"/>
      <c r="R150" s="452" t="s">
        <v>24</v>
      </c>
      <c r="S150" s="136">
        <v>1</v>
      </c>
      <c r="T150" s="136">
        <v>2</v>
      </c>
      <c r="U150" s="19">
        <v>16</v>
      </c>
      <c r="V150" s="275"/>
    </row>
    <row r="151" spans="1:22" ht="27.6" x14ac:dyDescent="0.3">
      <c r="A151" s="523"/>
      <c r="B151" s="78" t="s">
        <v>61</v>
      </c>
      <c r="C151" s="115"/>
      <c r="D151" s="115"/>
      <c r="E151" s="115"/>
      <c r="F151" s="115"/>
      <c r="G151" s="144" t="s">
        <v>11</v>
      </c>
      <c r="H151" s="144" t="s">
        <v>11</v>
      </c>
      <c r="I151" s="115"/>
      <c r="J151" s="115"/>
      <c r="K151" s="115"/>
      <c r="L151" s="115"/>
      <c r="M151" s="115"/>
      <c r="N151" s="115"/>
      <c r="O151" s="102"/>
      <c r="P151" s="513" t="s">
        <v>60</v>
      </c>
      <c r="Q151" s="145" t="s">
        <v>62</v>
      </c>
      <c r="R151" s="451" t="s">
        <v>78</v>
      </c>
      <c r="S151" s="398">
        <f t="shared" ref="S151:U152" si="9">IFERROR(S143*200000/S134,0)</f>
        <v>0</v>
      </c>
      <c r="T151" s="398">
        <f t="shared" si="9"/>
        <v>0</v>
      </c>
      <c r="U151" s="398">
        <f t="shared" si="9"/>
        <v>0</v>
      </c>
      <c r="V151" s="464" t="s">
        <v>113</v>
      </c>
    </row>
    <row r="152" spans="1:22" x14ac:dyDescent="0.3">
      <c r="A152" s="523"/>
      <c r="B152" s="416" t="s">
        <v>63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415"/>
      <c r="P152" s="512" t="s">
        <v>60</v>
      </c>
      <c r="Q152" s="8"/>
      <c r="R152" s="450" t="s">
        <v>78</v>
      </c>
      <c r="S152" s="635">
        <f t="shared" si="9"/>
        <v>0</v>
      </c>
      <c r="T152" s="635">
        <f t="shared" si="9"/>
        <v>0</v>
      </c>
      <c r="U152" s="635">
        <f t="shared" si="9"/>
        <v>0</v>
      </c>
      <c r="V152" s="464" t="s">
        <v>113</v>
      </c>
    </row>
    <row r="153" spans="1:22" ht="27.6" x14ac:dyDescent="0.3">
      <c r="A153" s="552"/>
      <c r="B153" s="415" t="s">
        <v>64</v>
      </c>
      <c r="C153" s="33"/>
      <c r="D153" s="33"/>
      <c r="E153" s="33"/>
      <c r="F153" s="33"/>
      <c r="G153" s="4" t="s">
        <v>11</v>
      </c>
      <c r="H153" s="4" t="s">
        <v>11</v>
      </c>
      <c r="I153" s="33"/>
      <c r="J153" s="33"/>
      <c r="K153" s="33"/>
      <c r="L153" s="33"/>
      <c r="M153" s="33"/>
      <c r="N153" s="4" t="s">
        <v>11</v>
      </c>
      <c r="O153" s="4" t="s">
        <v>11</v>
      </c>
      <c r="P153" s="512" t="s">
        <v>60</v>
      </c>
      <c r="Q153" s="636" t="s">
        <v>62</v>
      </c>
      <c r="R153" s="450" t="s">
        <v>78</v>
      </c>
      <c r="S153" s="637">
        <f>IFERROR(S137*200000/S134,0)</f>
        <v>4.9419894278491167E-2</v>
      </c>
      <c r="T153" s="637">
        <f>IFERROR(T137*200000/T134,0)</f>
        <v>6.6475781460203692E-2</v>
      </c>
      <c r="U153" s="637">
        <f>IFERROR(U137*200000/U134,0)</f>
        <v>5.1909015020470448E-2</v>
      </c>
      <c r="V153" s="464" t="s">
        <v>113</v>
      </c>
    </row>
    <row r="154" spans="1:22" ht="27.6" x14ac:dyDescent="0.3">
      <c r="A154" s="523"/>
      <c r="B154" s="10" t="s">
        <v>65</v>
      </c>
      <c r="C154" s="33"/>
      <c r="D154" s="33"/>
      <c r="E154" s="33"/>
      <c r="F154" s="33"/>
      <c r="G154" s="33"/>
      <c r="H154" s="4" t="s">
        <v>11</v>
      </c>
      <c r="I154" s="33"/>
      <c r="J154" s="33"/>
      <c r="K154" s="33"/>
      <c r="L154" s="33"/>
      <c r="M154" s="33"/>
      <c r="N154" s="3"/>
      <c r="O154" s="415"/>
      <c r="P154" s="512" t="s">
        <v>60</v>
      </c>
      <c r="Q154" s="636" t="s">
        <v>66</v>
      </c>
      <c r="R154" s="450" t="s">
        <v>78</v>
      </c>
      <c r="S154" s="638">
        <f>IFERROR(S149*1000000/S134,0)</f>
        <v>3.529992448463655E-2</v>
      </c>
      <c r="T154" s="639">
        <f>IFERROR(T149*1000000/T134,0)</f>
        <v>0</v>
      </c>
      <c r="U154" s="639">
        <f>IFERROR(U149*1000000/U134,0)</f>
        <v>7.7863522530705678E-2</v>
      </c>
      <c r="V154" s="464" t="s">
        <v>114</v>
      </c>
    </row>
    <row r="155" spans="1:22" ht="27.6" x14ac:dyDescent="0.3">
      <c r="A155" s="523"/>
      <c r="B155" s="416" t="s">
        <v>67</v>
      </c>
      <c r="C155" s="4" t="s">
        <v>11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4" t="s">
        <v>11</v>
      </c>
      <c r="N155" s="33"/>
      <c r="O155" s="415"/>
      <c r="P155" s="512" t="s">
        <v>60</v>
      </c>
      <c r="Q155" s="8"/>
      <c r="R155" s="450" t="s">
        <v>78</v>
      </c>
      <c r="S155" s="638">
        <f t="shared" ref="S155:U156" si="10">IFERROR(S146*1000000/S134,0)</f>
        <v>0.24709947139245583</v>
      </c>
      <c r="T155" s="638">
        <f t="shared" si="10"/>
        <v>0.33237890730101843</v>
      </c>
      <c r="U155" s="638">
        <f t="shared" si="10"/>
        <v>0.25954507510235225</v>
      </c>
      <c r="V155" s="464" t="s">
        <v>114</v>
      </c>
    </row>
    <row r="156" spans="1:22" ht="27.6" x14ac:dyDescent="0.3">
      <c r="A156" s="523"/>
      <c r="B156" s="84" t="s">
        <v>68</v>
      </c>
      <c r="C156" s="146" t="s">
        <v>11</v>
      </c>
      <c r="D156" s="117"/>
      <c r="E156" s="117"/>
      <c r="F156" s="117"/>
      <c r="G156" s="117"/>
      <c r="H156" s="117"/>
      <c r="I156" s="117"/>
      <c r="J156" s="117"/>
      <c r="K156" s="117"/>
      <c r="L156" s="117"/>
      <c r="M156" s="146" t="s">
        <v>11</v>
      </c>
      <c r="N156" s="117"/>
      <c r="O156" s="104"/>
      <c r="P156" s="514" t="s">
        <v>60</v>
      </c>
      <c r="Q156" s="142"/>
      <c r="R156" s="452" t="s">
        <v>78</v>
      </c>
      <c r="S156" s="453">
        <f t="shared" si="10"/>
        <v>0.41586416795027908</v>
      </c>
      <c r="T156" s="453">
        <f t="shared" si="10"/>
        <v>0.35788389889330713</v>
      </c>
      <c r="U156" s="453">
        <f t="shared" si="10"/>
        <v>0.68016080769912113</v>
      </c>
      <c r="V156" s="464" t="s">
        <v>114</v>
      </c>
    </row>
    <row r="157" spans="1:22" x14ac:dyDescent="0.3">
      <c r="A157" s="523"/>
      <c r="B157" s="102" t="s">
        <v>556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44" t="s">
        <v>11</v>
      </c>
      <c r="N157" s="115"/>
      <c r="O157" s="102"/>
      <c r="P157" s="513" t="s">
        <v>60</v>
      </c>
      <c r="Q157" s="140"/>
      <c r="R157" s="140" t="s">
        <v>29</v>
      </c>
      <c r="S157" s="133">
        <v>12944</v>
      </c>
      <c r="T157" s="133">
        <v>15338</v>
      </c>
      <c r="U157" s="133">
        <v>24677</v>
      </c>
      <c r="V157" s="468"/>
    </row>
    <row r="158" spans="1:22" s="54" customFormat="1" x14ac:dyDescent="0.3">
      <c r="A158" s="523"/>
      <c r="B158" s="104" t="s">
        <v>557</v>
      </c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46" t="s">
        <v>11</v>
      </c>
      <c r="N158" s="117"/>
      <c r="O158" s="104"/>
      <c r="P158" s="514" t="s">
        <v>60</v>
      </c>
      <c r="Q158" s="142"/>
      <c r="R158" s="113" t="s">
        <v>15</v>
      </c>
      <c r="S158" s="528">
        <f>IFERROR(S157/S133*100,0)</f>
        <v>104.09636569863909</v>
      </c>
      <c r="T158" s="528">
        <f>IFERROR(T157/T133*100,0)</f>
        <v>103.59420142635531</v>
      </c>
      <c r="U158" s="528">
        <f>IFERROR(U157/U133*100,0)</f>
        <v>144.82848196136121</v>
      </c>
      <c r="V158" s="275"/>
    </row>
    <row r="159" spans="1:22" x14ac:dyDescent="0.3">
      <c r="A159" s="523"/>
      <c r="B159" s="415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4"/>
      <c r="N159" s="33"/>
      <c r="O159" s="415"/>
      <c r="P159" s="512"/>
      <c r="Q159" s="8"/>
      <c r="R159" s="9"/>
      <c r="S159" s="527"/>
      <c r="T159" s="527"/>
      <c r="U159" s="527"/>
      <c r="V159" s="275"/>
    </row>
    <row r="160" spans="1:22" x14ac:dyDescent="0.3">
      <c r="A160" s="523"/>
      <c r="B160" s="568" t="s">
        <v>79</v>
      </c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615"/>
      <c r="O160" s="615"/>
      <c r="P160" s="616"/>
      <c r="Q160" s="615"/>
      <c r="R160" s="617"/>
      <c r="S160" s="617"/>
      <c r="T160" s="617"/>
      <c r="U160" s="617"/>
      <c r="V160" s="471"/>
    </row>
    <row r="161" spans="1:24 16380:16380" s="54" customFormat="1" x14ac:dyDescent="0.3">
      <c r="A161" s="523"/>
      <c r="B161" s="104" t="s">
        <v>560</v>
      </c>
      <c r="C161" s="146" t="s">
        <v>11</v>
      </c>
      <c r="D161" s="97"/>
      <c r="E161" s="97"/>
      <c r="F161" s="97"/>
      <c r="G161" s="97"/>
      <c r="H161" s="97"/>
      <c r="I161" s="97"/>
      <c r="J161" s="97"/>
      <c r="K161" s="97"/>
      <c r="L161" s="96"/>
      <c r="M161" s="96"/>
      <c r="N161" s="96"/>
      <c r="O161" s="104"/>
      <c r="P161" s="511" t="s">
        <v>12</v>
      </c>
      <c r="Q161" s="142" t="s">
        <v>12</v>
      </c>
      <c r="R161" s="113" t="s">
        <v>15</v>
      </c>
      <c r="S161" s="528">
        <v>62</v>
      </c>
      <c r="T161" s="528">
        <v>60</v>
      </c>
      <c r="U161" s="528">
        <v>63</v>
      </c>
      <c r="V161" s="468" t="s">
        <v>388</v>
      </c>
    </row>
    <row r="162" spans="1:24 16380:16380" x14ac:dyDescent="0.3">
      <c r="A162" s="523"/>
      <c r="P162" s="515"/>
      <c r="R162" s="57"/>
      <c r="S162" s="57"/>
      <c r="T162" s="57"/>
      <c r="U162" s="57"/>
      <c r="V162" s="275"/>
    </row>
    <row r="163" spans="1:24 16380:16380" x14ac:dyDescent="0.3">
      <c r="A163" s="523"/>
      <c r="B163" s="568" t="s">
        <v>41</v>
      </c>
      <c r="C163" s="615"/>
      <c r="D163" s="615"/>
      <c r="E163" s="615"/>
      <c r="F163" s="615"/>
      <c r="G163" s="615"/>
      <c r="H163" s="615"/>
      <c r="I163" s="615"/>
      <c r="J163" s="615"/>
      <c r="K163" s="615"/>
      <c r="L163" s="615"/>
      <c r="M163" s="615"/>
      <c r="N163" s="615"/>
      <c r="O163" s="615"/>
      <c r="P163" s="616"/>
      <c r="Q163" s="615"/>
      <c r="R163" s="617"/>
      <c r="S163" s="617"/>
      <c r="T163" s="617"/>
      <c r="U163" s="617"/>
      <c r="V163" s="471"/>
    </row>
    <row r="164" spans="1:24 16380:16380" ht="27.6" x14ac:dyDescent="0.3">
      <c r="A164" s="552"/>
      <c r="B164" s="449" t="s">
        <v>521</v>
      </c>
      <c r="C164" s="137" t="s">
        <v>11</v>
      </c>
      <c r="D164" s="137"/>
      <c r="E164" s="137"/>
      <c r="F164" s="109"/>
      <c r="G164" s="109"/>
      <c r="H164" s="109"/>
      <c r="I164" s="109"/>
      <c r="J164" s="109"/>
      <c r="K164" s="109"/>
      <c r="L164" s="109"/>
      <c r="M164" s="108"/>
      <c r="N164" s="640"/>
      <c r="O164" s="640"/>
      <c r="P164" s="576" t="s">
        <v>42</v>
      </c>
      <c r="Q164" s="620" t="s">
        <v>12</v>
      </c>
      <c r="R164" s="620" t="s">
        <v>27</v>
      </c>
      <c r="S164" s="622">
        <v>52772888.460000001</v>
      </c>
      <c r="T164" s="622">
        <v>53023955.960000001</v>
      </c>
      <c r="U164" s="622">
        <v>48019518.380000003</v>
      </c>
      <c r="V164" s="468" t="s">
        <v>562</v>
      </c>
    </row>
    <row r="165" spans="1:24 16380:16380" ht="41.4" x14ac:dyDescent="0.3">
      <c r="A165" s="523"/>
      <c r="B165" s="415" t="s">
        <v>390</v>
      </c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3"/>
      <c r="N165" s="3"/>
      <c r="O165" s="3"/>
      <c r="P165" s="485" t="s">
        <v>12</v>
      </c>
      <c r="Q165" s="15"/>
      <c r="R165" s="15" t="s">
        <v>27</v>
      </c>
      <c r="S165" s="19">
        <v>5741029.0899999999</v>
      </c>
      <c r="T165" s="19">
        <v>4637187.6500000004</v>
      </c>
      <c r="U165" s="136">
        <v>4620225.34</v>
      </c>
      <c r="V165" s="468" t="s">
        <v>435</v>
      </c>
    </row>
    <row r="166" spans="1:24 16380:16380" ht="27.6" x14ac:dyDescent="0.3">
      <c r="A166" s="523"/>
      <c r="B166" s="77" t="s">
        <v>43</v>
      </c>
      <c r="C166" s="137" t="s">
        <v>11</v>
      </c>
      <c r="D166" s="137"/>
      <c r="E166" s="137"/>
      <c r="F166" s="107"/>
      <c r="G166" s="107"/>
      <c r="H166" s="107"/>
      <c r="I166" s="107"/>
      <c r="J166" s="107"/>
      <c r="K166" s="107"/>
      <c r="L166" s="107"/>
      <c r="M166" s="108"/>
      <c r="N166" s="640"/>
      <c r="O166" s="640"/>
      <c r="P166" s="491" t="s">
        <v>44</v>
      </c>
      <c r="Q166" s="547" t="s">
        <v>12</v>
      </c>
      <c r="R166" s="547" t="s">
        <v>27</v>
      </c>
      <c r="S166" s="454">
        <v>15000</v>
      </c>
      <c r="T166" s="454">
        <v>15000</v>
      </c>
      <c r="U166" s="454">
        <v>15000</v>
      </c>
      <c r="V166" s="468" t="s">
        <v>249</v>
      </c>
    </row>
    <row r="167" spans="1:24 16380:16380" x14ac:dyDescent="0.3">
      <c r="A167" s="523"/>
      <c r="B167" s="104" t="s">
        <v>55</v>
      </c>
      <c r="C167" s="86"/>
      <c r="D167" s="146" t="s">
        <v>11</v>
      </c>
      <c r="E167" s="146"/>
      <c r="F167" s="86"/>
      <c r="G167" s="86"/>
      <c r="H167" s="86"/>
      <c r="I167" s="86"/>
      <c r="J167" s="86"/>
      <c r="K167" s="86"/>
      <c r="L167" s="86"/>
      <c r="M167" s="146" t="s">
        <v>11</v>
      </c>
      <c r="N167" s="86"/>
      <c r="O167" s="86"/>
      <c r="P167" s="516" t="s">
        <v>44</v>
      </c>
      <c r="Q167" s="98"/>
      <c r="R167" s="135" t="s">
        <v>27</v>
      </c>
      <c r="S167" s="475">
        <v>0</v>
      </c>
      <c r="T167" s="475">
        <v>0</v>
      </c>
      <c r="U167" s="475">
        <v>0</v>
      </c>
      <c r="V167" s="464"/>
    </row>
    <row r="168" spans="1:24 16380:16380" x14ac:dyDescent="0.3">
      <c r="A168" s="523"/>
      <c r="R168" s="57"/>
      <c r="S168" s="57"/>
      <c r="T168" s="57"/>
      <c r="U168" s="57"/>
      <c r="V168" s="275"/>
    </row>
    <row r="169" spans="1:24 16380:16380" ht="18" x14ac:dyDescent="0.3">
      <c r="A169" s="523"/>
      <c r="B169" s="439" t="s">
        <v>10</v>
      </c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482"/>
      <c r="Q169" s="55"/>
      <c r="R169" s="63"/>
      <c r="S169" s="63"/>
      <c r="T169" s="63"/>
      <c r="U169" s="63"/>
      <c r="V169" s="464"/>
    </row>
    <row r="170" spans="1:24 16380:16380" x14ac:dyDescent="0.3">
      <c r="A170" s="523"/>
      <c r="B170" s="278"/>
      <c r="C170" s="6"/>
      <c r="D170" s="6"/>
      <c r="E170" s="6"/>
      <c r="F170" s="6"/>
      <c r="G170" s="6"/>
      <c r="H170" s="6"/>
      <c r="I170" s="6"/>
      <c r="J170" s="3"/>
      <c r="K170" s="3"/>
      <c r="L170" s="4"/>
      <c r="M170" s="6"/>
      <c r="N170" s="6"/>
      <c r="O170" s="6"/>
      <c r="P170" s="504"/>
      <c r="Q170" s="7"/>
      <c r="R170" s="9"/>
      <c r="S170" s="8"/>
      <c r="T170" s="8"/>
      <c r="U170" s="8"/>
      <c r="V170" s="468"/>
      <c r="W170" s="46"/>
      <c r="X170" s="46"/>
      <c r="XEZ170" s="46"/>
    </row>
    <row r="171" spans="1:24 16380:16380" x14ac:dyDescent="0.3">
      <c r="A171" s="523"/>
      <c r="B171" s="568" t="s">
        <v>56</v>
      </c>
      <c r="C171" s="615"/>
      <c r="D171" s="615"/>
      <c r="E171" s="615"/>
      <c r="F171" s="615"/>
      <c r="G171" s="615"/>
      <c r="H171" s="615"/>
      <c r="I171" s="615"/>
      <c r="J171" s="615"/>
      <c r="K171" s="615"/>
      <c r="L171" s="615"/>
      <c r="M171" s="615"/>
      <c r="N171" s="615"/>
      <c r="O171" s="615"/>
      <c r="P171" s="616"/>
      <c r="Q171" s="615"/>
      <c r="R171" s="617"/>
      <c r="S171" s="617"/>
      <c r="T171" s="617"/>
      <c r="U171" s="617"/>
      <c r="V171" s="471"/>
      <c r="W171" s="46"/>
      <c r="X171" s="46"/>
      <c r="XEZ171" s="46"/>
    </row>
    <row r="172" spans="1:24 16380:16380" ht="43.5" customHeight="1" x14ac:dyDescent="0.3">
      <c r="A172" s="523"/>
      <c r="B172" s="593" t="s">
        <v>45</v>
      </c>
      <c r="C172" s="300"/>
      <c r="D172" s="300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609" t="s">
        <v>46</v>
      </c>
      <c r="Q172" s="93"/>
      <c r="R172" s="641" t="s">
        <v>29</v>
      </c>
      <c r="S172" s="148" t="s">
        <v>25</v>
      </c>
      <c r="T172" s="148" t="s">
        <v>25</v>
      </c>
      <c r="U172" s="632">
        <v>7</v>
      </c>
      <c r="V172" s="468" t="s">
        <v>428</v>
      </c>
      <c r="W172" s="44"/>
      <c r="X172" s="46"/>
      <c r="XEZ172" s="46"/>
    </row>
    <row r="173" spans="1:24 16380:16380" x14ac:dyDescent="0.3">
      <c r="A173" s="523"/>
      <c r="B173" s="445" t="s">
        <v>47</v>
      </c>
      <c r="C173" s="4" t="s">
        <v>11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504" t="s">
        <v>46</v>
      </c>
      <c r="Q173" s="7"/>
      <c r="R173" s="11" t="s">
        <v>29</v>
      </c>
      <c r="S173" s="147" t="s">
        <v>25</v>
      </c>
      <c r="T173" s="147" t="s">
        <v>25</v>
      </c>
      <c r="U173" s="8">
        <v>1</v>
      </c>
      <c r="V173" s="468"/>
      <c r="W173" s="44"/>
      <c r="X173" s="46"/>
      <c r="XEZ173" s="46"/>
    </row>
    <row r="174" spans="1:24 16380:16380" x14ac:dyDescent="0.3">
      <c r="A174" s="523"/>
      <c r="B174" s="599" t="s">
        <v>48</v>
      </c>
      <c r="C174" s="146" t="s">
        <v>11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516" t="s">
        <v>46</v>
      </c>
      <c r="Q174" s="98"/>
      <c r="R174" s="127" t="s">
        <v>29</v>
      </c>
      <c r="S174" s="149" t="s">
        <v>25</v>
      </c>
      <c r="T174" s="149" t="s">
        <v>25</v>
      </c>
      <c r="U174" s="142">
        <v>6</v>
      </c>
      <c r="V174" s="468"/>
      <c r="W174" s="44"/>
      <c r="X174" s="46"/>
      <c r="XEZ174" s="46"/>
    </row>
    <row r="175" spans="1:24 16380:16380" x14ac:dyDescent="0.3">
      <c r="A175" s="523"/>
      <c r="B175" s="102" t="s">
        <v>49</v>
      </c>
      <c r="C175" s="45"/>
      <c r="D175" s="144" t="s">
        <v>11</v>
      </c>
      <c r="E175" s="144"/>
      <c r="F175" s="45"/>
      <c r="G175" s="45"/>
      <c r="H175" s="45"/>
      <c r="I175" s="45"/>
      <c r="J175" s="45"/>
      <c r="K175" s="45"/>
      <c r="L175" s="45"/>
      <c r="M175" s="144" t="s">
        <v>11</v>
      </c>
      <c r="N175" s="45"/>
      <c r="O175" s="45"/>
      <c r="P175" s="503" t="s">
        <v>46</v>
      </c>
      <c r="Q175" s="94"/>
      <c r="R175" s="141" t="s">
        <v>29</v>
      </c>
      <c r="S175" s="148" t="s">
        <v>25</v>
      </c>
      <c r="T175" s="148" t="s">
        <v>25</v>
      </c>
      <c r="U175" s="140">
        <v>3</v>
      </c>
      <c r="V175" s="468"/>
      <c r="W175" s="44"/>
      <c r="X175" s="46"/>
      <c r="XEZ175" s="46"/>
    </row>
    <row r="176" spans="1:24 16380:16380" x14ac:dyDescent="0.3">
      <c r="A176" s="523"/>
      <c r="B176" s="104" t="s">
        <v>50</v>
      </c>
      <c r="C176" s="146"/>
      <c r="D176" s="86"/>
      <c r="E176" s="86"/>
      <c r="F176" s="86"/>
      <c r="G176" s="86"/>
      <c r="H176" s="86"/>
      <c r="I176" s="86"/>
      <c r="J176" s="86"/>
      <c r="K176" s="86"/>
      <c r="L176" s="146" t="s">
        <v>11</v>
      </c>
      <c r="M176" s="146" t="s">
        <v>11</v>
      </c>
      <c r="N176" s="86"/>
      <c r="O176" s="86"/>
      <c r="P176" s="516" t="s">
        <v>46</v>
      </c>
      <c r="Q176" s="98"/>
      <c r="R176" s="127" t="s">
        <v>15</v>
      </c>
      <c r="S176" s="149" t="s">
        <v>25</v>
      </c>
      <c r="T176" s="149" t="s">
        <v>25</v>
      </c>
      <c r="U176" s="528">
        <v>42.857142857142897</v>
      </c>
      <c r="V176" s="468"/>
      <c r="W176" s="44"/>
      <c r="X176" s="46"/>
      <c r="XEZ176" s="46"/>
    </row>
    <row r="177" spans="1:24 16380:16380" x14ac:dyDescent="0.3">
      <c r="A177" s="523"/>
      <c r="B177" s="102" t="s">
        <v>51</v>
      </c>
      <c r="C177" s="144" t="s">
        <v>11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144" t="s">
        <v>11</v>
      </c>
      <c r="N177" s="45"/>
      <c r="O177" s="45"/>
      <c r="P177" s="503" t="s">
        <v>46</v>
      </c>
      <c r="Q177" s="94"/>
      <c r="R177" s="141" t="s">
        <v>29</v>
      </c>
      <c r="S177" s="148" t="s">
        <v>25</v>
      </c>
      <c r="T177" s="148" t="s">
        <v>25</v>
      </c>
      <c r="U177" s="140">
        <v>1</v>
      </c>
      <c r="V177" s="468"/>
      <c r="W177" s="44"/>
      <c r="X177" s="46"/>
      <c r="XEZ177" s="46"/>
    </row>
    <row r="178" spans="1:24 16380:16380" x14ac:dyDescent="0.3">
      <c r="A178" s="523"/>
      <c r="B178" s="104" t="s">
        <v>52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146" t="s">
        <v>11</v>
      </c>
      <c r="P178" s="516" t="s">
        <v>46</v>
      </c>
      <c r="Q178" s="98"/>
      <c r="R178" s="113" t="s">
        <v>15</v>
      </c>
      <c r="S178" s="149" t="s">
        <v>25</v>
      </c>
      <c r="T178" s="149" t="s">
        <v>25</v>
      </c>
      <c r="U178" s="528">
        <v>14.285714285714301</v>
      </c>
      <c r="V178" s="468"/>
      <c r="W178" s="44"/>
      <c r="X178" s="46"/>
      <c r="XEZ178" s="46"/>
    </row>
    <row r="179" spans="1:24 16380:16380" ht="27.6" x14ac:dyDescent="0.3">
      <c r="A179" s="523"/>
      <c r="B179" s="107" t="s">
        <v>346</v>
      </c>
      <c r="C179" s="137" t="s">
        <v>11</v>
      </c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517" t="s">
        <v>46</v>
      </c>
      <c r="Q179" s="111"/>
      <c r="R179" s="139" t="s">
        <v>29</v>
      </c>
      <c r="S179" s="150" t="s">
        <v>25</v>
      </c>
      <c r="T179" s="150" t="s">
        <v>25</v>
      </c>
      <c r="U179" s="128">
        <v>7</v>
      </c>
      <c r="V179" s="468" t="s">
        <v>347</v>
      </c>
      <c r="W179" s="44"/>
      <c r="X179" s="46"/>
      <c r="XEZ179" s="46"/>
    </row>
    <row r="180" spans="1:24 16380:16380" s="54" customFormat="1" ht="27.6" x14ac:dyDescent="0.3">
      <c r="A180" s="523"/>
      <c r="B180" s="107" t="s">
        <v>53</v>
      </c>
      <c r="C180" s="137" t="s">
        <v>11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517" t="s">
        <v>46</v>
      </c>
      <c r="Q180" s="111"/>
      <c r="R180" s="436" t="s">
        <v>519</v>
      </c>
      <c r="S180" s="150" t="s">
        <v>25</v>
      </c>
      <c r="T180" s="150" t="s">
        <v>25</v>
      </c>
      <c r="U180" s="128">
        <v>9</v>
      </c>
      <c r="V180" s="468" t="s">
        <v>436</v>
      </c>
      <c r="W180" s="44"/>
      <c r="XEZ180" s="44"/>
    </row>
    <row r="181" spans="1:24 16380:16380" x14ac:dyDescent="0.3">
      <c r="A181" s="523"/>
      <c r="B181" s="107" t="s">
        <v>54</v>
      </c>
      <c r="C181" s="110"/>
      <c r="D181" s="137" t="s">
        <v>11</v>
      </c>
      <c r="E181" s="137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517" t="s">
        <v>12</v>
      </c>
      <c r="Q181" s="111"/>
      <c r="R181" s="138" t="s">
        <v>24</v>
      </c>
      <c r="S181" s="150" t="s">
        <v>25</v>
      </c>
      <c r="T181" s="150" t="s">
        <v>25</v>
      </c>
      <c r="U181" s="128">
        <v>5</v>
      </c>
      <c r="V181" s="468"/>
      <c r="W181" s="44"/>
      <c r="XEZ181" s="46"/>
    </row>
    <row r="182" spans="1:24 16380:16380" x14ac:dyDescent="0.3">
      <c r="A182" s="523"/>
      <c r="B182" s="102" t="s">
        <v>431</v>
      </c>
      <c r="C182" s="45"/>
      <c r="D182" s="144" t="s">
        <v>11</v>
      </c>
      <c r="E182" s="1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503" t="s">
        <v>12</v>
      </c>
      <c r="Q182" s="94"/>
      <c r="R182" s="143" t="s">
        <v>24</v>
      </c>
      <c r="S182" s="148" t="s">
        <v>25</v>
      </c>
      <c r="T182" s="148" t="s">
        <v>25</v>
      </c>
      <c r="U182" s="133">
        <v>850000000</v>
      </c>
      <c r="V182" s="468"/>
      <c r="W182" s="44"/>
      <c r="XEZ182" s="46"/>
    </row>
    <row r="183" spans="1:24 16380:16380" x14ac:dyDescent="0.3">
      <c r="A183" s="523"/>
      <c r="B183" s="102"/>
      <c r="C183" s="45"/>
      <c r="D183" s="144"/>
      <c r="E183" s="144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503"/>
      <c r="Q183" s="94"/>
      <c r="R183" s="143"/>
      <c r="S183" s="148"/>
      <c r="T183" s="148"/>
      <c r="U183" s="133"/>
      <c r="V183" s="468"/>
      <c r="W183" s="44"/>
      <c r="XEZ183" s="46"/>
    </row>
    <row r="184" spans="1:24 16380:16380" x14ac:dyDescent="0.3">
      <c r="A184" s="523"/>
      <c r="B184" s="415"/>
      <c r="C184" s="46"/>
      <c r="D184" s="4"/>
      <c r="E184" s="4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504"/>
      <c r="Q184" s="7"/>
      <c r="R184" s="656"/>
      <c r="S184" s="147"/>
      <c r="T184" s="147"/>
      <c r="U184" s="19"/>
      <c r="V184" s="468"/>
      <c r="W184" s="46"/>
      <c r="XEZ184" s="46"/>
    </row>
    <row r="185" spans="1:24 16380:16380" x14ac:dyDescent="0.3">
      <c r="A185" s="532"/>
      <c r="B185" s="107" t="s">
        <v>478</v>
      </c>
      <c r="C185" s="110"/>
      <c r="D185" s="137"/>
      <c r="E185" s="137"/>
      <c r="F185" s="110"/>
      <c r="G185" s="110"/>
      <c r="H185" s="110"/>
      <c r="I185" s="110"/>
      <c r="J185" s="110"/>
      <c r="K185" s="110"/>
      <c r="L185" s="110"/>
      <c r="M185" s="137"/>
      <c r="N185" s="110"/>
      <c r="O185" s="110"/>
      <c r="P185" s="517" t="s">
        <v>476</v>
      </c>
      <c r="Q185" s="111"/>
      <c r="R185" s="547" t="s">
        <v>15</v>
      </c>
      <c r="S185" s="548">
        <v>74</v>
      </c>
      <c r="T185" s="548">
        <v>74</v>
      </c>
      <c r="U185" s="548">
        <v>75</v>
      </c>
      <c r="V185" s="464"/>
    </row>
    <row r="186" spans="1:24 16380:16380" x14ac:dyDescent="0.3">
      <c r="A186" s="532"/>
      <c r="B186" s="415"/>
      <c r="C186" s="46"/>
      <c r="D186" s="4"/>
      <c r="E186" s="4"/>
      <c r="F186" s="46"/>
      <c r="G186" s="46"/>
      <c r="H186" s="46"/>
      <c r="I186" s="46"/>
      <c r="J186" s="46"/>
      <c r="K186" s="46"/>
      <c r="L186" s="46"/>
      <c r="M186" s="4"/>
      <c r="N186" s="46"/>
      <c r="O186" s="46"/>
      <c r="P186" s="504"/>
      <c r="Q186" s="7"/>
      <c r="R186" s="15"/>
      <c r="S186" s="531"/>
      <c r="T186" s="531"/>
      <c r="U186" s="531"/>
      <c r="V186" s="464"/>
    </row>
    <row r="187" spans="1:24 16380:16380" x14ac:dyDescent="0.3">
      <c r="A187" s="523"/>
      <c r="B187" s="568" t="s">
        <v>28</v>
      </c>
      <c r="C187" s="615"/>
      <c r="D187" s="615"/>
      <c r="E187" s="615"/>
      <c r="F187" s="615"/>
      <c r="G187" s="615"/>
      <c r="H187" s="615"/>
      <c r="I187" s="615"/>
      <c r="J187" s="615"/>
      <c r="K187" s="615"/>
      <c r="L187" s="615"/>
      <c r="M187" s="615"/>
      <c r="N187" s="615"/>
      <c r="O187" s="615"/>
      <c r="P187" s="616"/>
      <c r="Q187" s="615"/>
      <c r="R187" s="617"/>
      <c r="S187" s="617"/>
      <c r="T187" s="617"/>
      <c r="U187" s="617"/>
      <c r="V187" s="471"/>
    </row>
    <row r="188" spans="1:24 16380:16380" ht="27.6" x14ac:dyDescent="0.3">
      <c r="A188" s="523"/>
      <c r="B188" s="589" t="s">
        <v>30</v>
      </c>
      <c r="C188" s="574"/>
      <c r="D188" s="574"/>
      <c r="E188" s="574"/>
      <c r="F188" s="574"/>
      <c r="G188" s="574"/>
      <c r="H188" s="574"/>
      <c r="I188" s="574"/>
      <c r="J188" s="574"/>
      <c r="K188" s="574"/>
      <c r="L188" s="574"/>
      <c r="M188" s="574"/>
      <c r="N188" s="574"/>
      <c r="O188" s="574"/>
      <c r="P188" s="580" t="s">
        <v>31</v>
      </c>
      <c r="Q188" s="590"/>
      <c r="R188" s="642" t="s">
        <v>15</v>
      </c>
      <c r="S188" s="643">
        <v>100</v>
      </c>
      <c r="T188" s="643">
        <v>100</v>
      </c>
      <c r="U188" s="643">
        <v>100</v>
      </c>
      <c r="V188" s="464"/>
    </row>
    <row r="189" spans="1:24 16380:16380" ht="27.6" x14ac:dyDescent="0.3">
      <c r="A189" s="523"/>
      <c r="B189" s="593" t="s">
        <v>80</v>
      </c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625" t="s">
        <v>11</v>
      </c>
      <c r="P189" s="644" t="s">
        <v>31</v>
      </c>
      <c r="Q189" s="459"/>
      <c r="R189" s="632" t="s">
        <v>29</v>
      </c>
      <c r="S189" s="634">
        <v>10611</v>
      </c>
      <c r="T189" s="634">
        <v>12260</v>
      </c>
      <c r="U189" s="634">
        <v>26244</v>
      </c>
      <c r="V189" s="275"/>
    </row>
    <row r="190" spans="1:24 16380:16380" x14ac:dyDescent="0.3">
      <c r="A190" s="532"/>
      <c r="B190" s="417" t="s">
        <v>454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4"/>
      <c r="P190" s="495" t="s">
        <v>31</v>
      </c>
      <c r="Q190" s="38"/>
      <c r="R190" s="38" t="s">
        <v>29</v>
      </c>
      <c r="S190" s="19">
        <v>0</v>
      </c>
      <c r="T190" s="19">
        <v>0</v>
      </c>
      <c r="U190" s="19">
        <v>1</v>
      </c>
      <c r="V190" s="47"/>
    </row>
    <row r="191" spans="1:24 16380:16380" x14ac:dyDescent="0.3">
      <c r="A191" s="532"/>
      <c r="B191" s="417" t="s">
        <v>563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4"/>
      <c r="P191" s="495" t="s">
        <v>31</v>
      </c>
      <c r="Q191" s="38"/>
      <c r="R191" s="38" t="s">
        <v>29</v>
      </c>
      <c r="S191" s="19">
        <v>0</v>
      </c>
      <c r="T191" s="19">
        <v>0</v>
      </c>
      <c r="U191" s="19">
        <v>10</v>
      </c>
      <c r="V191" s="275"/>
    </row>
    <row r="192" spans="1:24 16380:16380" x14ac:dyDescent="0.3">
      <c r="A192" s="532"/>
      <c r="B192" s="417" t="s">
        <v>343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4"/>
      <c r="P192" s="495" t="s">
        <v>31</v>
      </c>
      <c r="Q192" s="38"/>
      <c r="R192" s="38" t="s">
        <v>29</v>
      </c>
      <c r="S192" s="19">
        <v>389</v>
      </c>
      <c r="T192" s="19">
        <v>430</v>
      </c>
      <c r="U192" s="19">
        <v>461</v>
      </c>
      <c r="V192" s="275"/>
    </row>
    <row r="193" spans="1:22" x14ac:dyDescent="0.3">
      <c r="A193" s="532"/>
      <c r="B193" s="417" t="s">
        <v>284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4"/>
      <c r="P193" s="495" t="s">
        <v>31</v>
      </c>
      <c r="Q193" s="38"/>
      <c r="R193" s="38" t="s">
        <v>29</v>
      </c>
      <c r="S193" s="19">
        <v>522</v>
      </c>
      <c r="T193" s="19">
        <v>230</v>
      </c>
      <c r="U193" s="19">
        <v>298</v>
      </c>
      <c r="V193" s="275"/>
    </row>
    <row r="194" spans="1:22" x14ac:dyDescent="0.3">
      <c r="A194" s="532"/>
      <c r="B194" s="428" t="s">
        <v>283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46"/>
      <c r="P194" s="496" t="s">
        <v>31</v>
      </c>
      <c r="Q194" s="99"/>
      <c r="R194" s="99" t="s">
        <v>29</v>
      </c>
      <c r="S194" s="136">
        <v>9700</v>
      </c>
      <c r="T194" s="136">
        <v>11600</v>
      </c>
      <c r="U194" s="136">
        <v>25474</v>
      </c>
      <c r="V194" s="275"/>
    </row>
    <row r="195" spans="1:22" ht="27.6" x14ac:dyDescent="0.3">
      <c r="A195" s="523"/>
      <c r="B195" s="593" t="s">
        <v>33</v>
      </c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644" t="s">
        <v>31</v>
      </c>
      <c r="Q195" s="459"/>
      <c r="R195" s="459" t="s">
        <v>29</v>
      </c>
      <c r="S195" s="634">
        <v>9700</v>
      </c>
      <c r="T195" s="634">
        <v>11600</v>
      </c>
      <c r="U195" s="634">
        <v>25507</v>
      </c>
      <c r="V195" s="464"/>
    </row>
    <row r="196" spans="1:22" x14ac:dyDescent="0.3">
      <c r="A196" s="532"/>
      <c r="B196" s="417" t="s">
        <v>563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495" t="s">
        <v>31</v>
      </c>
      <c r="Q196" s="38"/>
      <c r="R196" s="38" t="s">
        <v>29</v>
      </c>
      <c r="S196" s="19">
        <v>0</v>
      </c>
      <c r="T196" s="19">
        <v>0</v>
      </c>
      <c r="U196" s="19">
        <v>2</v>
      </c>
      <c r="V196" s="464"/>
    </row>
    <row r="197" spans="1:22" x14ac:dyDescent="0.3">
      <c r="A197" s="532"/>
      <c r="B197" s="417" t="s">
        <v>455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495" t="s">
        <v>31</v>
      </c>
      <c r="Q197" s="38"/>
      <c r="R197" s="38" t="s">
        <v>29</v>
      </c>
      <c r="S197" s="19">
        <v>0</v>
      </c>
      <c r="T197" s="19">
        <v>0</v>
      </c>
      <c r="U197" s="19">
        <v>31</v>
      </c>
      <c r="V197" s="464"/>
    </row>
    <row r="198" spans="1:22" x14ac:dyDescent="0.3">
      <c r="A198" s="532"/>
      <c r="B198" s="428" t="s">
        <v>456</v>
      </c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496" t="s">
        <v>31</v>
      </c>
      <c r="Q198" s="99"/>
      <c r="R198" s="99" t="s">
        <v>29</v>
      </c>
      <c r="S198" s="136">
        <v>9700</v>
      </c>
      <c r="T198" s="136">
        <v>11600</v>
      </c>
      <c r="U198" s="136">
        <v>25474</v>
      </c>
      <c r="V198" s="464"/>
    </row>
    <row r="199" spans="1:22" s="54" customFormat="1" ht="27.6" x14ac:dyDescent="0.3">
      <c r="A199" s="523"/>
      <c r="B199" s="449" t="s">
        <v>34</v>
      </c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623" t="s">
        <v>11</v>
      </c>
      <c r="O199" s="290"/>
      <c r="P199" s="487" t="s">
        <v>31</v>
      </c>
      <c r="Q199" s="462"/>
      <c r="R199" s="462" t="s">
        <v>15</v>
      </c>
      <c r="S199" s="622">
        <f>S195/S59*100</f>
        <v>65.54939856737397</v>
      </c>
      <c r="T199" s="622">
        <f>T195/T59*100</f>
        <v>68.351894408107952</v>
      </c>
      <c r="U199" s="622">
        <f>U195/U59*100</f>
        <v>144.44192762897106</v>
      </c>
      <c r="V199" s="464" t="s">
        <v>32</v>
      </c>
    </row>
    <row r="200" spans="1:22" s="54" customFormat="1" x14ac:dyDescent="0.3">
      <c r="A200" s="523"/>
      <c r="B200" s="415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4"/>
      <c r="O200" s="33"/>
      <c r="P200" s="485"/>
      <c r="Q200" s="38"/>
      <c r="R200" s="38"/>
      <c r="S200" s="39"/>
      <c r="T200" s="32"/>
      <c r="U200" s="32"/>
      <c r="V200" s="464"/>
    </row>
    <row r="201" spans="1:22" x14ac:dyDescent="0.3">
      <c r="A201" s="523"/>
      <c r="B201" s="568" t="s">
        <v>35</v>
      </c>
      <c r="C201" s="615"/>
      <c r="D201" s="615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  <c r="P201" s="616"/>
      <c r="Q201" s="615"/>
      <c r="R201" s="617"/>
      <c r="S201" s="617"/>
      <c r="T201" s="617"/>
      <c r="U201" s="617"/>
      <c r="V201" s="471"/>
    </row>
    <row r="202" spans="1:22" x14ac:dyDescent="0.3">
      <c r="A202" s="523"/>
      <c r="B202" s="415" t="s">
        <v>36</v>
      </c>
      <c r="C202" s="4" t="s">
        <v>11</v>
      </c>
      <c r="D202" s="4"/>
      <c r="E202" s="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485" t="s">
        <v>37</v>
      </c>
      <c r="Q202" s="38"/>
      <c r="R202" s="276" t="s">
        <v>24</v>
      </c>
      <c r="S202" s="8">
        <v>0</v>
      </c>
      <c r="T202" s="9">
        <v>0</v>
      </c>
      <c r="U202" s="9">
        <v>0</v>
      </c>
      <c r="V202" s="464" t="s">
        <v>39</v>
      </c>
    </row>
    <row r="203" spans="1:22" ht="27.6" x14ac:dyDescent="0.3">
      <c r="A203" s="523"/>
      <c r="B203" s="104" t="s">
        <v>38</v>
      </c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486" t="s">
        <v>37</v>
      </c>
      <c r="Q203" s="99"/>
      <c r="R203" s="277" t="s">
        <v>24</v>
      </c>
      <c r="S203" s="142">
        <v>0</v>
      </c>
      <c r="T203" s="113">
        <v>0</v>
      </c>
      <c r="U203" s="113">
        <v>0</v>
      </c>
      <c r="V203" s="464" t="s">
        <v>39</v>
      </c>
    </row>
    <row r="204" spans="1:22" x14ac:dyDescent="0.3">
      <c r="A204" s="523"/>
      <c r="B204" s="102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502"/>
      <c r="Q204" s="103"/>
      <c r="R204" s="103"/>
      <c r="S204" s="140"/>
      <c r="T204" s="518"/>
      <c r="U204" s="9"/>
      <c r="V204" s="275"/>
    </row>
    <row r="205" spans="1:22" x14ac:dyDescent="0.3">
      <c r="A205" s="523"/>
      <c r="B205" s="568" t="s">
        <v>85</v>
      </c>
      <c r="C205" s="615"/>
      <c r="D205" s="615"/>
      <c r="E205" s="615"/>
      <c r="F205" s="615"/>
      <c r="G205" s="615"/>
      <c r="H205" s="615"/>
      <c r="I205" s="615"/>
      <c r="J205" s="615"/>
      <c r="K205" s="615"/>
      <c r="L205" s="615"/>
      <c r="M205" s="615"/>
      <c r="N205" s="615"/>
      <c r="O205" s="615"/>
      <c r="P205" s="616"/>
      <c r="Q205" s="615"/>
      <c r="R205" s="617"/>
      <c r="S205" s="617"/>
      <c r="T205" s="617"/>
      <c r="U205" s="617"/>
      <c r="V205" s="471"/>
    </row>
    <row r="206" spans="1:22" x14ac:dyDescent="0.3">
      <c r="A206" s="523"/>
      <c r="B206" s="104" t="s">
        <v>81</v>
      </c>
      <c r="C206" s="99"/>
      <c r="D206" s="90"/>
      <c r="E206" s="113" t="s">
        <v>11</v>
      </c>
      <c r="F206" s="113" t="s">
        <v>11</v>
      </c>
      <c r="G206" s="113"/>
      <c r="H206" s="113"/>
      <c r="I206" s="113"/>
      <c r="J206" s="99"/>
      <c r="K206" s="113" t="s">
        <v>11</v>
      </c>
      <c r="L206" s="99"/>
      <c r="M206" s="99"/>
      <c r="N206" s="99"/>
      <c r="O206" s="90"/>
      <c r="P206" s="486" t="s">
        <v>26</v>
      </c>
      <c r="Q206" s="99" t="s">
        <v>82</v>
      </c>
      <c r="R206" s="99" t="s">
        <v>24</v>
      </c>
      <c r="S206" s="113">
        <v>0</v>
      </c>
      <c r="T206" s="142">
        <v>0</v>
      </c>
      <c r="U206" s="142">
        <v>0</v>
      </c>
      <c r="V206" s="468"/>
    </row>
    <row r="207" spans="1:22" x14ac:dyDescent="0.3">
      <c r="A207" s="523"/>
      <c r="B207" s="415"/>
      <c r="C207" s="38"/>
      <c r="D207" s="13"/>
      <c r="E207" s="9"/>
      <c r="F207" s="9"/>
      <c r="G207" s="9"/>
      <c r="H207" s="9"/>
      <c r="I207" s="9"/>
      <c r="J207" s="38"/>
      <c r="K207" s="9"/>
      <c r="L207" s="38"/>
      <c r="M207" s="38"/>
      <c r="N207" s="38"/>
      <c r="O207" s="13"/>
      <c r="P207" s="485"/>
      <c r="Q207" s="38"/>
      <c r="R207" s="38"/>
      <c r="S207" s="9"/>
      <c r="T207" s="8"/>
      <c r="U207" s="8"/>
      <c r="V207" s="468"/>
    </row>
    <row r="208" spans="1:22" x14ac:dyDescent="0.3">
      <c r="A208" s="556"/>
      <c r="B208" s="568" t="s">
        <v>457</v>
      </c>
      <c r="C208" s="615"/>
      <c r="D208" s="615"/>
      <c r="E208" s="615"/>
      <c r="F208" s="615"/>
      <c r="G208" s="615"/>
      <c r="H208" s="615"/>
      <c r="I208" s="615"/>
      <c r="J208" s="615"/>
      <c r="K208" s="615"/>
      <c r="L208" s="615"/>
      <c r="M208" s="615"/>
      <c r="N208" s="615"/>
      <c r="O208" s="615"/>
      <c r="P208" s="616"/>
      <c r="Q208" s="615"/>
      <c r="R208" s="617"/>
      <c r="S208" s="617"/>
      <c r="T208" s="617"/>
      <c r="U208" s="617"/>
      <c r="V208" s="468"/>
    </row>
    <row r="209" spans="1:22" ht="27.6" x14ac:dyDescent="0.3">
      <c r="A209" s="532"/>
      <c r="B209" s="415" t="s">
        <v>459</v>
      </c>
      <c r="C209" s="38"/>
      <c r="D209" s="13"/>
      <c r="E209" s="9" t="s">
        <v>11</v>
      </c>
      <c r="F209" s="9" t="s">
        <v>11</v>
      </c>
      <c r="G209" s="9"/>
      <c r="H209" s="9"/>
      <c r="I209" s="9"/>
      <c r="J209" s="38"/>
      <c r="K209" s="9" t="s">
        <v>11</v>
      </c>
      <c r="L209" s="9"/>
      <c r="M209" s="9" t="s">
        <v>11</v>
      </c>
      <c r="N209" s="38"/>
      <c r="O209" s="13"/>
      <c r="P209" s="485" t="s">
        <v>458</v>
      </c>
      <c r="Q209" s="38"/>
      <c r="R209" s="38" t="s">
        <v>24</v>
      </c>
      <c r="S209" s="100">
        <v>33</v>
      </c>
      <c r="T209" s="100">
        <v>65</v>
      </c>
      <c r="U209" s="100">
        <v>113</v>
      </c>
      <c r="V209" s="468"/>
    </row>
    <row r="210" spans="1:22" x14ac:dyDescent="0.3">
      <c r="A210" s="532"/>
      <c r="B210" s="415" t="s">
        <v>460</v>
      </c>
      <c r="C210" s="38"/>
      <c r="D210" s="13"/>
      <c r="E210" s="9"/>
      <c r="F210" s="9"/>
      <c r="G210" s="9"/>
      <c r="H210" s="9"/>
      <c r="I210" s="9"/>
      <c r="J210" s="38"/>
      <c r="K210" s="9"/>
      <c r="L210" s="38"/>
      <c r="M210" s="38"/>
      <c r="N210" s="38"/>
      <c r="O210" s="13"/>
      <c r="P210" s="485" t="s">
        <v>458</v>
      </c>
      <c r="Q210" s="38"/>
      <c r="R210" s="38" t="s">
        <v>27</v>
      </c>
      <c r="S210" s="100">
        <v>1931029</v>
      </c>
      <c r="T210" s="100">
        <v>5562221</v>
      </c>
      <c r="U210" s="100">
        <v>6866941</v>
      </c>
      <c r="V210" s="468"/>
    </row>
    <row r="211" spans="1:22" ht="27.6" x14ac:dyDescent="0.3">
      <c r="A211" s="532"/>
      <c r="B211" s="104" t="s">
        <v>577</v>
      </c>
      <c r="C211" s="99"/>
      <c r="D211" s="90"/>
      <c r="E211" s="113"/>
      <c r="F211" s="113"/>
      <c r="G211" s="113"/>
      <c r="H211" s="113"/>
      <c r="I211" s="113"/>
      <c r="J211" s="99"/>
      <c r="K211" s="113"/>
      <c r="L211" s="99"/>
      <c r="M211" s="99"/>
      <c r="N211" s="99"/>
      <c r="O211" s="90"/>
      <c r="P211" s="486" t="s">
        <v>458</v>
      </c>
      <c r="Q211" s="99"/>
      <c r="R211" s="99" t="s">
        <v>24</v>
      </c>
      <c r="S211" s="106">
        <v>1</v>
      </c>
      <c r="T211" s="106">
        <v>4</v>
      </c>
      <c r="U211" s="106">
        <v>40</v>
      </c>
      <c r="V211" s="468"/>
    </row>
    <row r="212" spans="1:22" x14ac:dyDescent="0.3">
      <c r="A212" s="532"/>
      <c r="B212" s="415"/>
      <c r="C212" s="38"/>
      <c r="D212" s="13"/>
      <c r="E212" s="9"/>
      <c r="F212" s="9"/>
      <c r="G212" s="9"/>
      <c r="H212" s="9"/>
      <c r="I212" s="9"/>
      <c r="J212" s="38"/>
      <c r="K212" s="9"/>
      <c r="L212" s="38"/>
      <c r="M212" s="38"/>
      <c r="N212" s="38"/>
      <c r="O212" s="13"/>
      <c r="P212" s="485"/>
      <c r="Q212" s="38"/>
      <c r="R212" s="38"/>
      <c r="S212" s="9"/>
      <c r="T212" s="8"/>
      <c r="U212" s="8"/>
      <c r="V212" s="468"/>
    </row>
    <row r="213" spans="1:22" hidden="1" x14ac:dyDescent="0.3">
      <c r="A213" s="523"/>
      <c r="B213" s="415"/>
      <c r="C213" s="38"/>
      <c r="D213" s="13"/>
      <c r="E213" s="9"/>
      <c r="F213" s="9"/>
      <c r="G213" s="9"/>
      <c r="H213" s="9"/>
      <c r="I213" s="9"/>
      <c r="J213" s="38"/>
      <c r="K213" s="9"/>
      <c r="L213" s="38"/>
      <c r="M213" s="38"/>
      <c r="N213" s="38"/>
      <c r="O213" s="13"/>
      <c r="P213" s="485"/>
      <c r="Q213" s="38"/>
      <c r="R213" s="38"/>
      <c r="S213" s="9"/>
      <c r="T213" s="8"/>
      <c r="U213" s="8"/>
      <c r="V213" s="468"/>
    </row>
    <row r="214" spans="1:22" hidden="1" x14ac:dyDescent="0.3">
      <c r="A214" s="523"/>
      <c r="B214" s="415"/>
      <c r="C214" s="38"/>
      <c r="D214" s="13"/>
      <c r="E214" s="9"/>
      <c r="F214" s="9"/>
      <c r="G214" s="9"/>
      <c r="H214" s="9"/>
      <c r="I214" s="9"/>
      <c r="J214" s="38"/>
      <c r="K214" s="9"/>
      <c r="L214" s="38"/>
      <c r="M214" s="38"/>
      <c r="N214" s="38"/>
      <c r="O214" s="13"/>
      <c r="P214" s="485"/>
      <c r="Q214" s="38"/>
      <c r="R214" s="38"/>
      <c r="S214" s="9"/>
      <c r="T214" s="8"/>
      <c r="U214" s="8"/>
      <c r="V214" s="468"/>
    </row>
    <row r="215" spans="1:22" hidden="1" x14ac:dyDescent="0.3">
      <c r="A215" s="523"/>
      <c r="B215" s="415"/>
      <c r="C215" s="38"/>
      <c r="D215" s="13"/>
      <c r="E215" s="9"/>
      <c r="F215" s="9"/>
      <c r="G215" s="9"/>
      <c r="H215" s="9"/>
      <c r="I215" s="9"/>
      <c r="J215" s="38"/>
      <c r="K215" s="9"/>
      <c r="L215" s="38"/>
      <c r="M215" s="38"/>
      <c r="N215" s="38"/>
      <c r="O215" s="13"/>
      <c r="P215" s="485"/>
      <c r="Q215" s="38"/>
      <c r="R215" s="38"/>
      <c r="S215" s="9"/>
      <c r="T215" s="8"/>
      <c r="U215" s="8"/>
      <c r="V215" s="468"/>
    </row>
    <row r="216" spans="1:22" hidden="1" x14ac:dyDescent="0.3">
      <c r="A216" s="523"/>
      <c r="B216" s="415"/>
      <c r="C216" s="38"/>
      <c r="D216" s="13"/>
      <c r="E216" s="9"/>
      <c r="F216" s="9"/>
      <c r="G216" s="9"/>
      <c r="H216" s="9"/>
      <c r="I216" s="9"/>
      <c r="J216" s="38"/>
      <c r="K216" s="9"/>
      <c r="L216" s="38"/>
      <c r="M216" s="38"/>
      <c r="N216" s="38"/>
      <c r="O216" s="13"/>
      <c r="P216" s="485"/>
      <c r="Q216" s="38"/>
      <c r="R216" s="38"/>
      <c r="S216" s="9"/>
      <c r="T216" s="8"/>
      <c r="U216" s="8"/>
      <c r="V216" s="468"/>
    </row>
    <row r="217" spans="1:22" hidden="1" x14ac:dyDescent="0.3">
      <c r="A217" s="523"/>
      <c r="B217" s="415"/>
      <c r="C217" s="38"/>
      <c r="D217" s="13"/>
      <c r="E217" s="9"/>
      <c r="F217" s="9"/>
      <c r="G217" s="9"/>
      <c r="H217" s="9"/>
      <c r="I217" s="9"/>
      <c r="J217" s="38"/>
      <c r="K217" s="9"/>
      <c r="L217" s="38"/>
      <c r="M217" s="38"/>
      <c r="N217" s="38"/>
      <c r="O217" s="13"/>
      <c r="P217" s="485"/>
      <c r="Q217" s="38"/>
      <c r="R217" s="38"/>
      <c r="S217" s="9"/>
      <c r="T217" s="8"/>
      <c r="U217" s="8"/>
      <c r="V217" s="468"/>
    </row>
    <row r="218" spans="1:22" hidden="1" x14ac:dyDescent="0.3">
      <c r="S218" s="57"/>
      <c r="T218" s="57"/>
      <c r="U218" s="57"/>
      <c r="V218" s="58"/>
    </row>
    <row r="219" spans="1:22" hidden="1" x14ac:dyDescent="0.3">
      <c r="S219" s="57"/>
      <c r="T219" s="57"/>
      <c r="U219" s="57"/>
    </row>
    <row r="220" spans="1:22" hidden="1" x14ac:dyDescent="0.3">
      <c r="S220" s="57"/>
      <c r="T220" s="57"/>
      <c r="U220" s="57"/>
    </row>
    <row r="221" spans="1:22" hidden="1" x14ac:dyDescent="0.3">
      <c r="S221" s="57"/>
      <c r="T221" s="57"/>
      <c r="U221" s="57"/>
    </row>
    <row r="222" spans="1:22" hidden="1" x14ac:dyDescent="0.3">
      <c r="S222" s="57"/>
      <c r="T222" s="57"/>
      <c r="U222" s="57"/>
    </row>
    <row r="223" spans="1:22" hidden="1" x14ac:dyDescent="0.3">
      <c r="S223" s="57"/>
      <c r="T223" s="57"/>
      <c r="U223" s="57"/>
    </row>
    <row r="224" spans="1:22" hidden="1" x14ac:dyDescent="0.3">
      <c r="S224" s="57"/>
      <c r="T224" s="57"/>
      <c r="U224" s="57"/>
    </row>
    <row r="225" spans="19:21" hidden="1" x14ac:dyDescent="0.3">
      <c r="S225" s="57"/>
      <c r="T225" s="57"/>
      <c r="U225" s="57"/>
    </row>
    <row r="226" spans="19:21" hidden="1" x14ac:dyDescent="0.3">
      <c r="S226" s="57"/>
      <c r="T226" s="57"/>
      <c r="U226" s="57"/>
    </row>
    <row r="227" spans="19:21" hidden="1" x14ac:dyDescent="0.3">
      <c r="S227" s="57"/>
      <c r="T227" s="57"/>
      <c r="U227" s="57"/>
    </row>
    <row r="228" spans="19:21" hidden="1" x14ac:dyDescent="0.3">
      <c r="S228" s="57"/>
      <c r="T228" s="57"/>
      <c r="U228" s="57"/>
    </row>
    <row r="229" spans="19:21" hidden="1" x14ac:dyDescent="0.3">
      <c r="S229" s="57"/>
      <c r="T229" s="57"/>
      <c r="U229" s="57"/>
    </row>
    <row r="230" spans="19:21" hidden="1" x14ac:dyDescent="0.3">
      <c r="S230" s="57"/>
      <c r="T230" s="57"/>
      <c r="U230" s="57"/>
    </row>
    <row r="231" spans="19:21" hidden="1" x14ac:dyDescent="0.3">
      <c r="S231" s="57"/>
      <c r="T231" s="57"/>
      <c r="U231" s="57"/>
    </row>
    <row r="232" spans="19:21" hidden="1" x14ac:dyDescent="0.3">
      <c r="S232" s="57"/>
      <c r="T232" s="57"/>
      <c r="U232" s="57"/>
    </row>
    <row r="233" spans="19:21" hidden="1" x14ac:dyDescent="0.3">
      <c r="S233" s="57"/>
      <c r="T233" s="57"/>
      <c r="U233" s="57"/>
    </row>
    <row r="234" spans="19:21" hidden="1" x14ac:dyDescent="0.3">
      <c r="S234" s="57"/>
      <c r="T234" s="57"/>
      <c r="U234" s="57"/>
    </row>
    <row r="235" spans="19:21" hidden="1" x14ac:dyDescent="0.3">
      <c r="S235" s="57"/>
      <c r="T235" s="57"/>
      <c r="U235" s="57"/>
    </row>
    <row r="236" spans="19:21" hidden="1" x14ac:dyDescent="0.3">
      <c r="S236" s="57"/>
      <c r="T236" s="57"/>
      <c r="U236" s="57"/>
    </row>
    <row r="237" spans="19:21" hidden="1" x14ac:dyDescent="0.3">
      <c r="S237" s="57"/>
      <c r="T237" s="57"/>
      <c r="U237" s="57"/>
    </row>
    <row r="238" spans="19:21" hidden="1" x14ac:dyDescent="0.3">
      <c r="S238" s="57"/>
      <c r="T238" s="57"/>
      <c r="U238" s="57"/>
    </row>
    <row r="239" spans="19:21" hidden="1" x14ac:dyDescent="0.3">
      <c r="S239" s="57"/>
      <c r="T239" s="57"/>
      <c r="U239" s="57"/>
    </row>
    <row r="240" spans="19:21" hidden="1" x14ac:dyDescent="0.3">
      <c r="S240" s="57"/>
      <c r="T240" s="57"/>
      <c r="U240" s="57"/>
    </row>
    <row r="241" spans="19:21" hidden="1" x14ac:dyDescent="0.3">
      <c r="S241" s="57"/>
      <c r="T241" s="57"/>
      <c r="U241" s="57"/>
    </row>
    <row r="242" spans="19:21" hidden="1" x14ac:dyDescent="0.3">
      <c r="S242" s="57"/>
      <c r="T242" s="57"/>
      <c r="U242" s="57"/>
    </row>
    <row r="243" spans="19:21" hidden="1" x14ac:dyDescent="0.3">
      <c r="S243" s="57"/>
      <c r="T243" s="57"/>
      <c r="U243" s="57"/>
    </row>
    <row r="244" spans="19:21" hidden="1" x14ac:dyDescent="0.3">
      <c r="S244" s="57"/>
      <c r="T244" s="57"/>
      <c r="U244" s="57"/>
    </row>
    <row r="245" spans="19:21" hidden="1" x14ac:dyDescent="0.3">
      <c r="S245" s="57"/>
      <c r="T245" s="57"/>
      <c r="U245" s="57"/>
    </row>
    <row r="246" spans="19:21" hidden="1" x14ac:dyDescent="0.3">
      <c r="S246" s="57"/>
      <c r="T246" s="57"/>
      <c r="U246" s="57"/>
    </row>
    <row r="247" spans="19:21" hidden="1" x14ac:dyDescent="0.3">
      <c r="S247" s="57"/>
      <c r="T247" s="57"/>
      <c r="U247" s="57"/>
    </row>
    <row r="248" spans="19:21" hidden="1" x14ac:dyDescent="0.3">
      <c r="S248" s="57"/>
      <c r="T248" s="57"/>
      <c r="U248" s="57"/>
    </row>
    <row r="249" spans="19:21" hidden="1" x14ac:dyDescent="0.3">
      <c r="S249" s="57"/>
      <c r="T249" s="57"/>
      <c r="U249" s="57"/>
    </row>
    <row r="250" spans="19:21" hidden="1" x14ac:dyDescent="0.3">
      <c r="S250" s="57"/>
      <c r="T250" s="57"/>
      <c r="U250" s="57"/>
    </row>
    <row r="251" spans="19:21" hidden="1" x14ac:dyDescent="0.3">
      <c r="S251" s="57"/>
      <c r="T251" s="57"/>
      <c r="U251" s="57"/>
    </row>
    <row r="252" spans="19:21" hidden="1" x14ac:dyDescent="0.3">
      <c r="S252" s="57"/>
      <c r="T252" s="57"/>
      <c r="U252" s="57"/>
    </row>
    <row r="253" spans="19:21" hidden="1" x14ac:dyDescent="0.3">
      <c r="S253" s="57"/>
      <c r="T253" s="57"/>
      <c r="U253" s="57"/>
    </row>
    <row r="254" spans="19:21" hidden="1" x14ac:dyDescent="0.3">
      <c r="S254" s="57"/>
      <c r="T254" s="57"/>
      <c r="U254" s="57"/>
    </row>
    <row r="255" spans="19:21" hidden="1" x14ac:dyDescent="0.3">
      <c r="S255" s="57"/>
      <c r="T255" s="57"/>
      <c r="U255" s="57"/>
    </row>
    <row r="256" spans="19:21" hidden="1" x14ac:dyDescent="0.3">
      <c r="S256" s="57"/>
      <c r="T256" s="57"/>
      <c r="U256" s="57"/>
    </row>
    <row r="257" spans="19:21" hidden="1" x14ac:dyDescent="0.3">
      <c r="S257" s="57"/>
      <c r="T257" s="57"/>
      <c r="U257" s="57"/>
    </row>
    <row r="258" spans="19:21" hidden="1" x14ac:dyDescent="0.3">
      <c r="S258" s="57"/>
      <c r="T258" s="57"/>
      <c r="U258" s="57"/>
    </row>
    <row r="259" spans="19:21" hidden="1" x14ac:dyDescent="0.3">
      <c r="S259" s="57"/>
      <c r="T259" s="57"/>
      <c r="U259" s="57"/>
    </row>
    <row r="260" spans="19:21" hidden="1" x14ac:dyDescent="0.3">
      <c r="S260" s="57"/>
      <c r="T260" s="57"/>
      <c r="U260" s="57"/>
    </row>
    <row r="261" spans="19:21" hidden="1" x14ac:dyDescent="0.3">
      <c r="S261" s="57"/>
      <c r="T261" s="57"/>
      <c r="U261" s="57"/>
    </row>
    <row r="262" spans="19:21" hidden="1" x14ac:dyDescent="0.3">
      <c r="S262" s="57"/>
      <c r="T262" s="57"/>
      <c r="U262" s="57"/>
    </row>
    <row r="263" spans="19:21" hidden="1" x14ac:dyDescent="0.3">
      <c r="S263" s="57"/>
      <c r="T263" s="57"/>
      <c r="U263" s="57"/>
    </row>
    <row r="264" spans="19:21" hidden="1" x14ac:dyDescent="0.3">
      <c r="S264" s="57"/>
      <c r="T264" s="57"/>
      <c r="U264" s="57"/>
    </row>
    <row r="265" spans="19:21" hidden="1" x14ac:dyDescent="0.3">
      <c r="S265" s="57"/>
      <c r="T265" s="57"/>
      <c r="U265" s="57"/>
    </row>
    <row r="266" spans="19:21" hidden="1" x14ac:dyDescent="0.3">
      <c r="S266" s="57"/>
      <c r="T266" s="57"/>
      <c r="U266" s="57"/>
    </row>
    <row r="267" spans="19:21" hidden="1" x14ac:dyDescent="0.3">
      <c r="S267" s="57"/>
      <c r="T267" s="57"/>
      <c r="U267" s="57"/>
    </row>
    <row r="268" spans="19:21" hidden="1" x14ac:dyDescent="0.3">
      <c r="S268" s="57"/>
      <c r="T268" s="57"/>
      <c r="U268" s="57"/>
    </row>
    <row r="269" spans="19:21" hidden="1" x14ac:dyDescent="0.3">
      <c r="S269" s="57"/>
      <c r="T269" s="57"/>
      <c r="U269" s="57"/>
    </row>
    <row r="270" spans="19:21" hidden="1" x14ac:dyDescent="0.3">
      <c r="S270" s="57"/>
      <c r="T270" s="57"/>
      <c r="U270" s="57"/>
    </row>
    <row r="271" spans="19:21" hidden="1" x14ac:dyDescent="0.3">
      <c r="S271" s="57"/>
      <c r="T271" s="57"/>
      <c r="U271" s="57"/>
    </row>
    <row r="272" spans="19:21" hidden="1" x14ac:dyDescent="0.3">
      <c r="S272" s="57"/>
      <c r="T272" s="57"/>
      <c r="U272" s="57"/>
    </row>
    <row r="273" spans="19:21" hidden="1" x14ac:dyDescent="0.3">
      <c r="S273" s="57"/>
      <c r="T273" s="57"/>
      <c r="U273" s="57"/>
    </row>
    <row r="274" spans="19:21" hidden="1" x14ac:dyDescent="0.3">
      <c r="S274" s="57"/>
      <c r="T274" s="57"/>
      <c r="U274" s="57"/>
    </row>
    <row r="275" spans="19:21" hidden="1" x14ac:dyDescent="0.3">
      <c r="S275" s="57"/>
      <c r="T275" s="57"/>
      <c r="U275" s="57"/>
    </row>
    <row r="276" spans="19:21" hidden="1" x14ac:dyDescent="0.3">
      <c r="S276" s="57"/>
      <c r="T276" s="57"/>
      <c r="U276" s="57"/>
    </row>
    <row r="277" spans="19:21" hidden="1" x14ac:dyDescent="0.3">
      <c r="S277" s="57"/>
      <c r="T277" s="57"/>
      <c r="U277" s="57"/>
    </row>
    <row r="278" spans="19:21" hidden="1" x14ac:dyDescent="0.3">
      <c r="S278" s="57"/>
      <c r="T278" s="57"/>
      <c r="U278" s="57"/>
    </row>
    <row r="279" spans="19:21" hidden="1" x14ac:dyDescent="0.3">
      <c r="S279" s="57"/>
      <c r="T279" s="57"/>
      <c r="U279" s="57"/>
    </row>
    <row r="280" spans="19:21" hidden="1" x14ac:dyDescent="0.3">
      <c r="S280" s="57"/>
      <c r="T280" s="57"/>
      <c r="U280" s="57"/>
    </row>
    <row r="281" spans="19:21" hidden="1" x14ac:dyDescent="0.3">
      <c r="S281" s="57"/>
      <c r="T281" s="57"/>
      <c r="U281" s="57"/>
    </row>
    <row r="282" spans="19:21" hidden="1" x14ac:dyDescent="0.3">
      <c r="S282" s="57"/>
      <c r="T282" s="57"/>
      <c r="U282" s="57"/>
    </row>
    <row r="283" spans="19:21" hidden="1" x14ac:dyDescent="0.3">
      <c r="S283" s="57"/>
      <c r="T283" s="57"/>
      <c r="U283" s="57"/>
    </row>
    <row r="284" spans="19:21" hidden="1" x14ac:dyDescent="0.3">
      <c r="S284" s="57"/>
      <c r="T284" s="57"/>
      <c r="U284" s="57"/>
    </row>
    <row r="285" spans="19:21" hidden="1" x14ac:dyDescent="0.3">
      <c r="S285" s="57"/>
      <c r="T285" s="57"/>
      <c r="U285" s="57"/>
    </row>
    <row r="286" spans="19:21" hidden="1" x14ac:dyDescent="0.3">
      <c r="S286" s="57"/>
      <c r="T286" s="57"/>
      <c r="U286" s="57"/>
    </row>
    <row r="287" spans="19:21" hidden="1" x14ac:dyDescent="0.3">
      <c r="S287" s="57"/>
      <c r="T287" s="57"/>
      <c r="U287" s="57"/>
    </row>
    <row r="288" spans="19:21" hidden="1" x14ac:dyDescent="0.3">
      <c r="S288" s="57"/>
      <c r="T288" s="57"/>
      <c r="U288" s="57"/>
    </row>
    <row r="289" spans="19:21" hidden="1" x14ac:dyDescent="0.3">
      <c r="S289" s="57"/>
      <c r="T289" s="57"/>
      <c r="U289" s="57"/>
    </row>
    <row r="290" spans="19:21" hidden="1" x14ac:dyDescent="0.3">
      <c r="S290" s="57"/>
      <c r="T290" s="57"/>
      <c r="U290" s="57"/>
    </row>
    <row r="291" spans="19:21" hidden="1" x14ac:dyDescent="0.3">
      <c r="S291" s="57"/>
      <c r="T291" s="57"/>
      <c r="U291" s="57"/>
    </row>
    <row r="292" spans="19:21" hidden="1" x14ac:dyDescent="0.3">
      <c r="S292" s="57"/>
      <c r="T292" s="57"/>
      <c r="U292" s="57"/>
    </row>
    <row r="293" spans="19:21" hidden="1" x14ac:dyDescent="0.3">
      <c r="S293" s="57"/>
      <c r="T293" s="57"/>
      <c r="U293" s="57"/>
    </row>
    <row r="294" spans="19:21" hidden="1" x14ac:dyDescent="0.3">
      <c r="S294" s="57"/>
      <c r="T294" s="57"/>
      <c r="U294" s="57"/>
    </row>
    <row r="295" spans="19:21" hidden="1" x14ac:dyDescent="0.3">
      <c r="S295" s="57"/>
      <c r="T295" s="57"/>
      <c r="U295" s="57"/>
    </row>
    <row r="296" spans="19:21" hidden="1" x14ac:dyDescent="0.3">
      <c r="S296" s="57"/>
      <c r="T296" s="57"/>
      <c r="U296" s="57"/>
    </row>
    <row r="297" spans="19:21" hidden="1" x14ac:dyDescent="0.3">
      <c r="S297" s="57"/>
      <c r="T297" s="57"/>
      <c r="U297" s="57"/>
    </row>
    <row r="298" spans="19:21" hidden="1" x14ac:dyDescent="0.3">
      <c r="S298" s="57"/>
      <c r="T298" s="57"/>
      <c r="U298" s="57"/>
    </row>
    <row r="299" spans="19:21" hidden="1" x14ac:dyDescent="0.3">
      <c r="S299" s="57"/>
      <c r="T299" s="57"/>
      <c r="U299" s="57"/>
    </row>
    <row r="300" spans="19:21" hidden="1" x14ac:dyDescent="0.3">
      <c r="S300" s="57"/>
      <c r="T300" s="57"/>
      <c r="U300" s="57"/>
    </row>
    <row r="301" spans="19:21" hidden="1" x14ac:dyDescent="0.3">
      <c r="S301" s="57"/>
      <c r="T301" s="57"/>
      <c r="U301" s="57"/>
    </row>
    <row r="302" spans="19:21" hidden="1" x14ac:dyDescent="0.3">
      <c r="S302" s="57"/>
      <c r="T302" s="57"/>
      <c r="U302" s="57"/>
    </row>
    <row r="303" spans="19:21" hidden="1" x14ac:dyDescent="0.3">
      <c r="S303" s="57"/>
      <c r="T303" s="57"/>
      <c r="U303" s="57"/>
    </row>
    <row r="304" spans="19:21" hidden="1" x14ac:dyDescent="0.3">
      <c r="S304" s="57"/>
      <c r="T304" s="57"/>
      <c r="U304" s="57"/>
    </row>
    <row r="305" spans="19:21" hidden="1" x14ac:dyDescent="0.3">
      <c r="S305" s="57"/>
      <c r="T305" s="57"/>
      <c r="U305" s="57"/>
    </row>
    <row r="306" spans="19:21" hidden="1" x14ac:dyDescent="0.3">
      <c r="S306" s="57"/>
      <c r="T306" s="57"/>
      <c r="U306" s="57"/>
    </row>
    <row r="307" spans="19:21" hidden="1" x14ac:dyDescent="0.3">
      <c r="S307" s="57"/>
      <c r="T307" s="57"/>
      <c r="U307" s="57"/>
    </row>
    <row r="308" spans="19:21" hidden="1" x14ac:dyDescent="0.3">
      <c r="S308" s="57"/>
      <c r="T308" s="57"/>
      <c r="U308" s="57"/>
    </row>
    <row r="309" spans="19:21" hidden="1" x14ac:dyDescent="0.3">
      <c r="S309" s="57"/>
      <c r="T309" s="57"/>
      <c r="U309" s="57"/>
    </row>
    <row r="310" spans="19:21" hidden="1" x14ac:dyDescent="0.3">
      <c r="S310" s="57"/>
      <c r="T310" s="57"/>
      <c r="U310" s="57"/>
    </row>
    <row r="311" spans="19:21" hidden="1" x14ac:dyDescent="0.3">
      <c r="S311" s="57"/>
      <c r="T311" s="57"/>
      <c r="U311" s="57"/>
    </row>
    <row r="312" spans="19:21" hidden="1" x14ac:dyDescent="0.3">
      <c r="S312" s="57"/>
      <c r="T312" s="57"/>
      <c r="U312" s="57"/>
    </row>
    <row r="313" spans="19:21" hidden="1" x14ac:dyDescent="0.3">
      <c r="S313" s="57"/>
      <c r="T313" s="57"/>
      <c r="U313" s="57"/>
    </row>
    <row r="314" spans="19:21" hidden="1" x14ac:dyDescent="0.3">
      <c r="S314" s="57"/>
      <c r="T314" s="57"/>
      <c r="U314" s="57"/>
    </row>
    <row r="315" spans="19:21" hidden="1" x14ac:dyDescent="0.3">
      <c r="S315" s="57"/>
      <c r="T315" s="57"/>
      <c r="U315" s="57"/>
    </row>
    <row r="316" spans="19:21" hidden="1" x14ac:dyDescent="0.3">
      <c r="S316" s="57"/>
      <c r="T316" s="57"/>
      <c r="U316" s="57"/>
    </row>
    <row r="317" spans="19:21" hidden="1" x14ac:dyDescent="0.3">
      <c r="S317" s="57"/>
      <c r="T317" s="57"/>
      <c r="U317" s="57"/>
    </row>
    <row r="318" spans="19:21" hidden="1" x14ac:dyDescent="0.3">
      <c r="S318" s="57"/>
      <c r="T318" s="57"/>
      <c r="U318" s="57"/>
    </row>
    <row r="319" spans="19:21" hidden="1" x14ac:dyDescent="0.3">
      <c r="S319" s="57"/>
      <c r="T319" s="57"/>
      <c r="U319" s="57"/>
    </row>
    <row r="320" spans="19:21" hidden="1" x14ac:dyDescent="0.3">
      <c r="S320" s="57"/>
      <c r="T320" s="57"/>
      <c r="U320" s="57"/>
    </row>
    <row r="321" spans="19:21" hidden="1" x14ac:dyDescent="0.3">
      <c r="S321" s="57"/>
      <c r="T321" s="57"/>
      <c r="U321" s="57"/>
    </row>
    <row r="322" spans="19:21" hidden="1" x14ac:dyDescent="0.3">
      <c r="S322" s="57"/>
      <c r="T322" s="57"/>
      <c r="U322" s="57"/>
    </row>
    <row r="323" spans="19:21" hidden="1" x14ac:dyDescent="0.3">
      <c r="S323" s="57"/>
      <c r="T323" s="57"/>
      <c r="U323" s="57"/>
    </row>
    <row r="324" spans="19:21" hidden="1" x14ac:dyDescent="0.3">
      <c r="S324" s="57"/>
      <c r="T324" s="57"/>
      <c r="U324" s="57"/>
    </row>
    <row r="325" spans="19:21" hidden="1" x14ac:dyDescent="0.3">
      <c r="S325" s="57"/>
      <c r="T325" s="57"/>
      <c r="U325" s="57"/>
    </row>
    <row r="326" spans="19:21" hidden="1" x14ac:dyDescent="0.3">
      <c r="S326" s="57"/>
      <c r="T326" s="57"/>
      <c r="U326" s="57"/>
    </row>
    <row r="327" spans="19:21" hidden="1" x14ac:dyDescent="0.3">
      <c r="S327" s="57"/>
      <c r="T327" s="57"/>
      <c r="U327" s="57"/>
    </row>
    <row r="328" spans="19:21" hidden="1" x14ac:dyDescent="0.3">
      <c r="S328" s="57"/>
      <c r="T328" s="57"/>
      <c r="U328" s="57"/>
    </row>
    <row r="329" spans="19:21" hidden="1" x14ac:dyDescent="0.3">
      <c r="S329" s="57"/>
      <c r="T329" s="57"/>
      <c r="U329" s="57"/>
    </row>
    <row r="330" spans="19:21" hidden="1" x14ac:dyDescent="0.3">
      <c r="S330" s="57"/>
      <c r="T330" s="57"/>
      <c r="U330" s="57"/>
    </row>
    <row r="331" spans="19:21" hidden="1" x14ac:dyDescent="0.3">
      <c r="S331" s="57"/>
      <c r="T331" s="57"/>
      <c r="U331" s="57"/>
    </row>
    <row r="332" spans="19:21" hidden="1" x14ac:dyDescent="0.3">
      <c r="S332" s="57"/>
      <c r="T332" s="57"/>
      <c r="U332" s="57"/>
    </row>
    <row r="333" spans="19:21" hidden="1" x14ac:dyDescent="0.3">
      <c r="S333" s="57"/>
      <c r="T333" s="57"/>
      <c r="U333" s="57"/>
    </row>
    <row r="334" spans="19:21" hidden="1" x14ac:dyDescent="0.3">
      <c r="S334" s="57"/>
      <c r="T334" s="57"/>
      <c r="U334" s="57"/>
    </row>
    <row r="335" spans="19:21" hidden="1" x14ac:dyDescent="0.3">
      <c r="S335" s="57"/>
      <c r="T335" s="57"/>
      <c r="U335" s="57"/>
    </row>
    <row r="336" spans="19:21" hidden="1" x14ac:dyDescent="0.3">
      <c r="S336" s="57"/>
      <c r="T336" s="57"/>
      <c r="U336" s="57"/>
    </row>
    <row r="337" spans="19:21" hidden="1" x14ac:dyDescent="0.3">
      <c r="S337" s="57"/>
      <c r="T337" s="57"/>
      <c r="U337" s="57"/>
    </row>
    <row r="338" spans="19:21" hidden="1" x14ac:dyDescent="0.3">
      <c r="S338" s="57"/>
      <c r="T338" s="57"/>
      <c r="U338" s="57"/>
    </row>
    <row r="339" spans="19:21" hidden="1" x14ac:dyDescent="0.3">
      <c r="S339" s="57"/>
      <c r="T339" s="57"/>
      <c r="U339" s="57"/>
    </row>
    <row r="340" spans="19:21" hidden="1" x14ac:dyDescent="0.3">
      <c r="S340" s="57"/>
      <c r="T340" s="57"/>
      <c r="U340" s="57"/>
    </row>
    <row r="341" spans="19:21" hidden="1" x14ac:dyDescent="0.3">
      <c r="S341" s="57"/>
      <c r="T341" s="57"/>
      <c r="U341" s="57"/>
    </row>
    <row r="342" spans="19:21" hidden="1" x14ac:dyDescent="0.3">
      <c r="S342" s="57"/>
      <c r="T342" s="57"/>
      <c r="U342" s="57"/>
    </row>
    <row r="343" spans="19:21" hidden="1" x14ac:dyDescent="0.3">
      <c r="S343" s="57"/>
      <c r="T343" s="57"/>
      <c r="U343" s="57"/>
    </row>
    <row r="344" spans="19:21" hidden="1" x14ac:dyDescent="0.3">
      <c r="S344" s="57"/>
      <c r="T344" s="57"/>
      <c r="U344" s="57"/>
    </row>
    <row r="345" spans="19:21" hidden="1" x14ac:dyDescent="0.3">
      <c r="S345" s="57"/>
      <c r="T345" s="57"/>
      <c r="U345" s="57"/>
    </row>
    <row r="346" spans="19:21" hidden="1" x14ac:dyDescent="0.3">
      <c r="S346" s="57"/>
      <c r="T346" s="57"/>
      <c r="U346" s="57"/>
    </row>
    <row r="347" spans="19:21" hidden="1" x14ac:dyDescent="0.3">
      <c r="S347" s="57"/>
      <c r="T347" s="57"/>
      <c r="U347" s="57"/>
    </row>
    <row r="348" spans="19:21" hidden="1" x14ac:dyDescent="0.3">
      <c r="S348" s="57"/>
      <c r="T348" s="57"/>
      <c r="U348" s="57"/>
    </row>
    <row r="349" spans="19:21" hidden="1" x14ac:dyDescent="0.3">
      <c r="S349" s="57"/>
      <c r="T349" s="57"/>
      <c r="U349" s="57"/>
    </row>
    <row r="350" spans="19:21" hidden="1" x14ac:dyDescent="0.3">
      <c r="S350" s="57"/>
      <c r="T350" s="57"/>
      <c r="U350" s="57"/>
    </row>
    <row r="351" spans="19:21" hidden="1" x14ac:dyDescent="0.3">
      <c r="S351" s="57"/>
      <c r="T351" s="57"/>
      <c r="U351" s="57"/>
    </row>
    <row r="352" spans="19:21" hidden="1" x14ac:dyDescent="0.3">
      <c r="S352" s="57"/>
      <c r="T352" s="57"/>
      <c r="U352" s="57"/>
    </row>
    <row r="353" spans="19:21" hidden="1" x14ac:dyDescent="0.3">
      <c r="S353" s="57"/>
      <c r="T353" s="57"/>
      <c r="U353" s="57"/>
    </row>
    <row r="354" spans="19:21" hidden="1" x14ac:dyDescent="0.3">
      <c r="S354" s="57"/>
      <c r="T354" s="57"/>
      <c r="U354" s="57"/>
    </row>
    <row r="355" spans="19:21" hidden="1" x14ac:dyDescent="0.3">
      <c r="S355" s="57"/>
      <c r="T355" s="57"/>
      <c r="U355" s="57"/>
    </row>
    <row r="356" spans="19:21" hidden="1" x14ac:dyDescent="0.3">
      <c r="S356" s="57"/>
      <c r="T356" s="57"/>
      <c r="U356" s="57"/>
    </row>
    <row r="357" spans="19:21" hidden="1" x14ac:dyDescent="0.3">
      <c r="S357" s="57"/>
      <c r="T357" s="57"/>
      <c r="U357" s="57"/>
    </row>
    <row r="358" spans="19:21" hidden="1" x14ac:dyDescent="0.3">
      <c r="S358" s="57"/>
      <c r="T358" s="57"/>
      <c r="U358" s="57"/>
    </row>
    <row r="359" spans="19:21" hidden="1" x14ac:dyDescent="0.3">
      <c r="S359" s="57"/>
      <c r="T359" s="57"/>
      <c r="U359" s="57"/>
    </row>
    <row r="360" spans="19:21" hidden="1" x14ac:dyDescent="0.3">
      <c r="S360" s="57"/>
      <c r="T360" s="57"/>
      <c r="U360" s="57"/>
    </row>
    <row r="361" spans="19:21" hidden="1" x14ac:dyDescent="0.3">
      <c r="S361" s="57"/>
      <c r="T361" s="57"/>
      <c r="U361" s="57"/>
    </row>
    <row r="362" spans="19:21" hidden="1" x14ac:dyDescent="0.3">
      <c r="S362" s="57"/>
      <c r="T362" s="57"/>
      <c r="U362" s="57"/>
    </row>
    <row r="363" spans="19:21" hidden="1" x14ac:dyDescent="0.3">
      <c r="S363" s="57"/>
      <c r="T363" s="57"/>
      <c r="U363" s="57"/>
    </row>
    <row r="364" spans="19:21" hidden="1" x14ac:dyDescent="0.3">
      <c r="S364" s="57"/>
      <c r="T364" s="57"/>
      <c r="U364" s="57"/>
    </row>
    <row r="365" spans="19:21" hidden="1" x14ac:dyDescent="0.3">
      <c r="S365" s="57"/>
      <c r="T365" s="57"/>
      <c r="U365" s="57"/>
    </row>
    <row r="366" spans="19:21" hidden="1" x14ac:dyDescent="0.3">
      <c r="S366" s="57"/>
      <c r="T366" s="57"/>
      <c r="U366" s="57"/>
    </row>
    <row r="367" spans="19:21" hidden="1" x14ac:dyDescent="0.3">
      <c r="S367" s="57"/>
      <c r="T367" s="57"/>
      <c r="U367" s="57"/>
    </row>
    <row r="368" spans="19:21" hidden="1" x14ac:dyDescent="0.3">
      <c r="S368" s="57"/>
      <c r="T368" s="57"/>
      <c r="U368" s="57"/>
    </row>
    <row r="369" spans="19:21" hidden="1" x14ac:dyDescent="0.3">
      <c r="S369" s="57"/>
      <c r="T369" s="57"/>
      <c r="U369" s="57"/>
    </row>
    <row r="370" spans="19:21" hidden="1" x14ac:dyDescent="0.3">
      <c r="S370" s="57"/>
      <c r="T370" s="57"/>
      <c r="U370" s="57"/>
    </row>
    <row r="371" spans="19:21" hidden="1" x14ac:dyDescent="0.3">
      <c r="S371" s="57"/>
      <c r="T371" s="57"/>
      <c r="U371" s="57"/>
    </row>
    <row r="372" spans="19:21" hidden="1" x14ac:dyDescent="0.3">
      <c r="S372" s="57"/>
      <c r="T372" s="57"/>
      <c r="U372" s="57"/>
    </row>
    <row r="373" spans="19:21" hidden="1" x14ac:dyDescent="0.3">
      <c r="S373" s="57"/>
      <c r="T373" s="57"/>
      <c r="U373" s="57"/>
    </row>
    <row r="374" spans="19:21" hidden="1" x14ac:dyDescent="0.3">
      <c r="S374" s="57"/>
      <c r="T374" s="57"/>
      <c r="U374" s="57"/>
    </row>
    <row r="375" spans="19:21" hidden="1" x14ac:dyDescent="0.3">
      <c r="S375" s="57"/>
      <c r="T375" s="57"/>
      <c r="U375" s="57"/>
    </row>
    <row r="376" spans="19:21" hidden="1" x14ac:dyDescent="0.3">
      <c r="S376" s="57"/>
      <c r="T376" s="57"/>
      <c r="U376" s="57"/>
    </row>
    <row r="377" spans="19:21" hidden="1" x14ac:dyDescent="0.3">
      <c r="S377" s="57"/>
      <c r="T377" s="57"/>
      <c r="U377" s="57"/>
    </row>
    <row r="378" spans="19:21" hidden="1" x14ac:dyDescent="0.3">
      <c r="S378" s="57"/>
      <c r="T378" s="57"/>
      <c r="U378" s="57"/>
    </row>
    <row r="379" spans="19:21" hidden="1" x14ac:dyDescent="0.3">
      <c r="S379" s="57"/>
      <c r="T379" s="57"/>
      <c r="U379" s="57"/>
    </row>
    <row r="380" spans="19:21" hidden="1" x14ac:dyDescent="0.3">
      <c r="S380" s="57"/>
      <c r="T380" s="57"/>
      <c r="U380" s="57"/>
    </row>
    <row r="381" spans="19:21" hidden="1" x14ac:dyDescent="0.3">
      <c r="S381" s="57"/>
      <c r="T381" s="57"/>
      <c r="U381" s="57"/>
    </row>
    <row r="382" spans="19:21" hidden="1" x14ac:dyDescent="0.3">
      <c r="S382" s="57"/>
      <c r="T382" s="57"/>
      <c r="U382" s="57"/>
    </row>
    <row r="383" spans="19:21" hidden="1" x14ac:dyDescent="0.3">
      <c r="S383" s="57"/>
      <c r="T383" s="57"/>
      <c r="U383" s="57"/>
    </row>
    <row r="384" spans="19:21" hidden="1" x14ac:dyDescent="0.3">
      <c r="S384" s="57"/>
      <c r="T384" s="57"/>
      <c r="U384" s="57"/>
    </row>
    <row r="385" spans="19:21" hidden="1" x14ac:dyDescent="0.3">
      <c r="S385" s="57"/>
      <c r="T385" s="57"/>
      <c r="U385" s="57"/>
    </row>
    <row r="386" spans="19:21" hidden="1" x14ac:dyDescent="0.3">
      <c r="S386" s="57"/>
      <c r="T386" s="57"/>
      <c r="U386" s="57"/>
    </row>
    <row r="387" spans="19:21" hidden="1" x14ac:dyDescent="0.3">
      <c r="S387" s="57"/>
      <c r="T387" s="57"/>
      <c r="U387" s="57"/>
    </row>
    <row r="388" spans="19:21" hidden="1" x14ac:dyDescent="0.3">
      <c r="S388" s="57"/>
      <c r="T388" s="57"/>
      <c r="U388" s="57"/>
    </row>
    <row r="389" spans="19:21" hidden="1" x14ac:dyDescent="0.3">
      <c r="S389" s="57"/>
      <c r="T389" s="57"/>
      <c r="U389" s="57"/>
    </row>
    <row r="390" spans="19:21" hidden="1" x14ac:dyDescent="0.3">
      <c r="S390" s="57"/>
      <c r="T390" s="57"/>
      <c r="U390" s="57"/>
    </row>
    <row r="391" spans="19:21" hidden="1" x14ac:dyDescent="0.3">
      <c r="S391" s="57"/>
      <c r="T391" s="57"/>
      <c r="U391" s="57"/>
    </row>
    <row r="392" spans="19:21" hidden="1" x14ac:dyDescent="0.3">
      <c r="S392" s="57"/>
      <c r="T392" s="57"/>
      <c r="U392" s="57"/>
    </row>
    <row r="393" spans="19:21" hidden="1" x14ac:dyDescent="0.3">
      <c r="S393" s="57"/>
      <c r="T393" s="57"/>
      <c r="U393" s="57"/>
    </row>
    <row r="394" spans="19:21" hidden="1" x14ac:dyDescent="0.3">
      <c r="S394" s="57"/>
      <c r="T394" s="57"/>
      <c r="U394" s="57"/>
    </row>
    <row r="395" spans="19:21" hidden="1" x14ac:dyDescent="0.3">
      <c r="S395" s="57"/>
      <c r="T395" s="57"/>
      <c r="U395" s="57"/>
    </row>
    <row r="396" spans="19:21" hidden="1" x14ac:dyDescent="0.3">
      <c r="S396" s="57"/>
      <c r="T396" s="57"/>
      <c r="U396" s="57"/>
    </row>
    <row r="397" spans="19:21" hidden="1" x14ac:dyDescent="0.3">
      <c r="S397" s="57"/>
      <c r="T397" s="57"/>
      <c r="U397" s="57"/>
    </row>
    <row r="398" spans="19:21" hidden="1" x14ac:dyDescent="0.3">
      <c r="S398" s="57"/>
      <c r="T398" s="57"/>
      <c r="U398" s="57"/>
    </row>
    <row r="399" spans="19:21" hidden="1" x14ac:dyDescent="0.3">
      <c r="S399" s="57"/>
      <c r="T399" s="57"/>
      <c r="U399" s="57"/>
    </row>
    <row r="400" spans="19:21" hidden="1" x14ac:dyDescent="0.3">
      <c r="S400" s="57"/>
      <c r="T400" s="57"/>
      <c r="U400" s="57"/>
    </row>
    <row r="401" spans="19:21" hidden="1" x14ac:dyDescent="0.3">
      <c r="S401" s="57"/>
      <c r="T401" s="57"/>
      <c r="U401" s="57"/>
    </row>
    <row r="402" spans="19:21" hidden="1" x14ac:dyDescent="0.3">
      <c r="S402" s="57"/>
      <c r="T402" s="57"/>
      <c r="U402" s="57"/>
    </row>
    <row r="403" spans="19:21" hidden="1" x14ac:dyDescent="0.3">
      <c r="S403" s="57"/>
      <c r="T403" s="57"/>
      <c r="U403" s="57"/>
    </row>
    <row r="404" spans="19:21" hidden="1" x14ac:dyDescent="0.3">
      <c r="S404" s="57"/>
      <c r="T404" s="57"/>
      <c r="U404" s="57"/>
    </row>
    <row r="405" spans="19:21" hidden="1" x14ac:dyDescent="0.3">
      <c r="S405" s="57"/>
      <c r="T405" s="57"/>
      <c r="U405" s="57"/>
    </row>
    <row r="406" spans="19:21" hidden="1" x14ac:dyDescent="0.3">
      <c r="S406" s="57"/>
      <c r="T406" s="57"/>
      <c r="U406" s="57"/>
    </row>
    <row r="407" spans="19:21" hidden="1" x14ac:dyDescent="0.3">
      <c r="S407" s="57"/>
      <c r="T407" s="57"/>
      <c r="U407" s="57"/>
    </row>
    <row r="408" spans="19:21" hidden="1" x14ac:dyDescent="0.3">
      <c r="S408" s="57"/>
      <c r="T408" s="57"/>
      <c r="U408" s="57"/>
    </row>
    <row r="409" spans="19:21" hidden="1" x14ac:dyDescent="0.3">
      <c r="S409" s="57"/>
      <c r="T409" s="57"/>
      <c r="U409" s="57"/>
    </row>
    <row r="410" spans="19:21" hidden="1" x14ac:dyDescent="0.3">
      <c r="S410" s="57"/>
      <c r="T410" s="57"/>
      <c r="U410" s="57"/>
    </row>
    <row r="411" spans="19:21" hidden="1" x14ac:dyDescent="0.3">
      <c r="S411" s="57"/>
      <c r="T411" s="57"/>
      <c r="U411" s="57"/>
    </row>
    <row r="412" spans="19:21" hidden="1" x14ac:dyDescent="0.3">
      <c r="S412" s="57"/>
      <c r="T412" s="57"/>
      <c r="U412" s="57"/>
    </row>
    <row r="413" spans="19:21" hidden="1" x14ac:dyDescent="0.3">
      <c r="S413" s="57"/>
      <c r="T413" s="57"/>
      <c r="U413" s="57"/>
    </row>
    <row r="414" spans="19:21" hidden="1" x14ac:dyDescent="0.3">
      <c r="S414" s="57"/>
      <c r="T414" s="57"/>
      <c r="U414" s="57"/>
    </row>
    <row r="415" spans="19:21" hidden="1" x14ac:dyDescent="0.3">
      <c r="S415" s="57"/>
      <c r="T415" s="57"/>
      <c r="U415" s="57"/>
    </row>
    <row r="416" spans="19:21" hidden="1" x14ac:dyDescent="0.3">
      <c r="S416" s="57"/>
      <c r="T416" s="57"/>
      <c r="U416" s="57"/>
    </row>
    <row r="417" spans="19:21" hidden="1" x14ac:dyDescent="0.3">
      <c r="S417" s="57"/>
      <c r="T417" s="57"/>
      <c r="U417" s="57"/>
    </row>
    <row r="418" spans="19:21" hidden="1" x14ac:dyDescent="0.3">
      <c r="S418" s="57"/>
      <c r="T418" s="57"/>
      <c r="U418" s="57"/>
    </row>
    <row r="419" spans="19:21" hidden="1" x14ac:dyDescent="0.3">
      <c r="S419" s="57"/>
      <c r="T419" s="57"/>
      <c r="U419" s="57"/>
    </row>
    <row r="420" spans="19:21" hidden="1" x14ac:dyDescent="0.3">
      <c r="S420" s="57"/>
      <c r="T420" s="57"/>
      <c r="U420" s="57"/>
    </row>
    <row r="421" spans="19:21" hidden="1" x14ac:dyDescent="0.3">
      <c r="S421" s="57"/>
      <c r="T421" s="57"/>
      <c r="U421" s="57"/>
    </row>
    <row r="422" spans="19:21" hidden="1" x14ac:dyDescent="0.3">
      <c r="S422" s="57"/>
      <c r="T422" s="57"/>
      <c r="U422" s="57"/>
    </row>
    <row r="423" spans="19:21" hidden="1" x14ac:dyDescent="0.3">
      <c r="S423" s="57"/>
      <c r="T423" s="57"/>
      <c r="U423" s="57"/>
    </row>
    <row r="424" spans="19:21" hidden="1" x14ac:dyDescent="0.3">
      <c r="S424" s="57"/>
      <c r="T424" s="57"/>
      <c r="U424" s="57"/>
    </row>
    <row r="425" spans="19:21" hidden="1" x14ac:dyDescent="0.3">
      <c r="S425" s="57"/>
      <c r="T425" s="57"/>
      <c r="U425" s="57"/>
    </row>
    <row r="426" spans="19:21" hidden="1" x14ac:dyDescent="0.3">
      <c r="S426" s="57"/>
      <c r="T426" s="57"/>
      <c r="U426" s="57"/>
    </row>
    <row r="427" spans="19:21" hidden="1" x14ac:dyDescent="0.3">
      <c r="S427" s="57"/>
      <c r="T427" s="57"/>
      <c r="U427" s="57"/>
    </row>
    <row r="428" spans="19:21" hidden="1" x14ac:dyDescent="0.3">
      <c r="S428" s="57"/>
      <c r="T428" s="57"/>
      <c r="U428" s="57"/>
    </row>
    <row r="429" spans="19:21" hidden="1" x14ac:dyDescent="0.3">
      <c r="S429" s="57"/>
      <c r="T429" s="57"/>
      <c r="U429" s="57"/>
    </row>
    <row r="430" spans="19:21" hidden="1" x14ac:dyDescent="0.3">
      <c r="S430" s="57"/>
      <c r="T430" s="57"/>
      <c r="U430" s="57"/>
    </row>
    <row r="431" spans="19:21" hidden="1" x14ac:dyDescent="0.3">
      <c r="S431" s="57"/>
      <c r="T431" s="57"/>
      <c r="U431" s="57"/>
    </row>
    <row r="432" spans="19:21" hidden="1" x14ac:dyDescent="0.3">
      <c r="S432" s="57"/>
      <c r="T432" s="57"/>
      <c r="U432" s="57"/>
    </row>
    <row r="433" spans="19:21" hidden="1" x14ac:dyDescent="0.3">
      <c r="S433" s="57"/>
      <c r="T433" s="57"/>
      <c r="U433" s="57"/>
    </row>
    <row r="434" spans="19:21" hidden="1" x14ac:dyDescent="0.3">
      <c r="S434" s="57"/>
      <c r="T434" s="57"/>
      <c r="U434" s="57"/>
    </row>
    <row r="435" spans="19:21" hidden="1" x14ac:dyDescent="0.3">
      <c r="S435" s="57"/>
      <c r="T435" s="57"/>
      <c r="U435" s="57"/>
    </row>
    <row r="436" spans="19:21" hidden="1" x14ac:dyDescent="0.3">
      <c r="S436" s="57"/>
      <c r="T436" s="57"/>
      <c r="U436" s="57"/>
    </row>
    <row r="437" spans="19:21" hidden="1" x14ac:dyDescent="0.3">
      <c r="S437" s="57"/>
      <c r="T437" s="57"/>
      <c r="U437" s="57"/>
    </row>
    <row r="438" spans="19:21" hidden="1" x14ac:dyDescent="0.3">
      <c r="S438" s="57"/>
      <c r="T438" s="57"/>
      <c r="U438" s="57"/>
    </row>
    <row r="439" spans="19:21" hidden="1" x14ac:dyDescent="0.3">
      <c r="S439" s="57"/>
      <c r="T439" s="57"/>
      <c r="U439" s="57"/>
    </row>
    <row r="440" spans="19:21" hidden="1" x14ac:dyDescent="0.3">
      <c r="S440" s="57"/>
      <c r="T440" s="57"/>
      <c r="U440" s="57"/>
    </row>
    <row r="441" spans="19:21" hidden="1" x14ac:dyDescent="0.3">
      <c r="S441" s="57"/>
      <c r="T441" s="57"/>
      <c r="U441" s="57"/>
    </row>
    <row r="442" spans="19:21" hidden="1" x14ac:dyDescent="0.3">
      <c r="S442" s="57"/>
      <c r="T442" s="57"/>
      <c r="U442" s="57"/>
    </row>
    <row r="443" spans="19:21" hidden="1" x14ac:dyDescent="0.3">
      <c r="S443" s="57"/>
      <c r="T443" s="57"/>
      <c r="U443" s="57"/>
    </row>
    <row r="444" spans="19:21" hidden="1" x14ac:dyDescent="0.3">
      <c r="S444" s="57"/>
      <c r="T444" s="57"/>
      <c r="U444" s="57"/>
    </row>
    <row r="445" spans="19:21" hidden="1" x14ac:dyDescent="0.3">
      <c r="S445" s="57"/>
      <c r="T445" s="57"/>
      <c r="U445" s="57"/>
    </row>
    <row r="446" spans="19:21" hidden="1" x14ac:dyDescent="0.3">
      <c r="S446" s="57"/>
      <c r="T446" s="57"/>
      <c r="U446" s="57"/>
    </row>
    <row r="447" spans="19:21" hidden="1" x14ac:dyDescent="0.3">
      <c r="S447" s="57"/>
      <c r="T447" s="57"/>
      <c r="U447" s="57"/>
    </row>
    <row r="448" spans="19:21" hidden="1" x14ac:dyDescent="0.3">
      <c r="S448" s="57"/>
      <c r="T448" s="57"/>
      <c r="U448" s="57"/>
    </row>
    <row r="449" spans="19:21" hidden="1" x14ac:dyDescent="0.3">
      <c r="S449" s="57"/>
      <c r="T449" s="57"/>
      <c r="U449" s="57"/>
    </row>
    <row r="450" spans="19:21" hidden="1" x14ac:dyDescent="0.3">
      <c r="S450" s="57"/>
      <c r="T450" s="57"/>
      <c r="U450" s="57"/>
    </row>
    <row r="451" spans="19:21" hidden="1" x14ac:dyDescent="0.3">
      <c r="S451" s="57"/>
      <c r="T451" s="57"/>
      <c r="U451" s="57"/>
    </row>
    <row r="452" spans="19:21" hidden="1" x14ac:dyDescent="0.3">
      <c r="S452" s="57"/>
      <c r="T452" s="57"/>
      <c r="U452" s="57"/>
    </row>
    <row r="453" spans="19:21" hidden="1" x14ac:dyDescent="0.3">
      <c r="S453" s="57"/>
      <c r="T453" s="57"/>
      <c r="U453" s="57"/>
    </row>
    <row r="454" spans="19:21" hidden="1" x14ac:dyDescent="0.3">
      <c r="S454" s="57"/>
      <c r="T454" s="57"/>
      <c r="U454" s="57"/>
    </row>
    <row r="455" spans="19:21" hidden="1" x14ac:dyDescent="0.3">
      <c r="S455" s="57"/>
      <c r="T455" s="57"/>
      <c r="U455" s="57"/>
    </row>
    <row r="456" spans="19:21" hidden="1" x14ac:dyDescent="0.3">
      <c r="S456" s="57"/>
      <c r="T456" s="57"/>
      <c r="U456" s="57"/>
    </row>
    <row r="457" spans="19:21" hidden="1" x14ac:dyDescent="0.3">
      <c r="S457" s="57"/>
      <c r="T457" s="57"/>
      <c r="U457" s="57"/>
    </row>
    <row r="458" spans="19:21" hidden="1" x14ac:dyDescent="0.3">
      <c r="S458" s="57"/>
      <c r="T458" s="57"/>
      <c r="U458" s="57"/>
    </row>
    <row r="459" spans="19:21" hidden="1" x14ac:dyDescent="0.3">
      <c r="S459" s="57"/>
      <c r="T459" s="57"/>
      <c r="U459" s="57"/>
    </row>
    <row r="460" spans="19:21" hidden="1" x14ac:dyDescent="0.3">
      <c r="S460" s="57"/>
      <c r="T460" s="57"/>
      <c r="U460" s="57"/>
    </row>
    <row r="461" spans="19:21" hidden="1" x14ac:dyDescent="0.3">
      <c r="S461" s="57"/>
      <c r="T461" s="57"/>
      <c r="U461" s="57"/>
    </row>
    <row r="462" spans="19:21" hidden="1" x14ac:dyDescent="0.3">
      <c r="S462" s="57"/>
      <c r="T462" s="57"/>
      <c r="U462" s="57"/>
    </row>
    <row r="463" spans="19:21" hidden="1" x14ac:dyDescent="0.3">
      <c r="S463" s="57"/>
      <c r="T463" s="57"/>
      <c r="U463" s="57"/>
    </row>
    <row r="464" spans="19:21" hidden="1" x14ac:dyDescent="0.3">
      <c r="S464" s="57"/>
      <c r="T464" s="57"/>
      <c r="U464" s="57"/>
    </row>
    <row r="465" spans="19:21" hidden="1" x14ac:dyDescent="0.3">
      <c r="S465" s="57"/>
      <c r="T465" s="57"/>
      <c r="U465" s="57"/>
    </row>
    <row r="466" spans="19:21" hidden="1" x14ac:dyDescent="0.3">
      <c r="S466" s="57"/>
      <c r="T466" s="57"/>
      <c r="U466" s="57"/>
    </row>
    <row r="467" spans="19:21" hidden="1" x14ac:dyDescent="0.3">
      <c r="S467" s="57"/>
      <c r="T467" s="57"/>
      <c r="U467" s="57"/>
    </row>
    <row r="468" spans="19:21" hidden="1" x14ac:dyDescent="0.3">
      <c r="S468" s="57"/>
      <c r="T468" s="57"/>
      <c r="U468" s="57"/>
    </row>
    <row r="469" spans="19:21" hidden="1" x14ac:dyDescent="0.3">
      <c r="S469" s="57"/>
      <c r="T469" s="57"/>
      <c r="U469" s="57"/>
    </row>
    <row r="470" spans="19:21" hidden="1" x14ac:dyDescent="0.3">
      <c r="S470" s="57"/>
      <c r="T470" s="57"/>
      <c r="U470" s="57"/>
    </row>
    <row r="471" spans="19:21" hidden="1" x14ac:dyDescent="0.3">
      <c r="S471" s="57"/>
      <c r="T471" s="57"/>
      <c r="U471" s="57"/>
    </row>
    <row r="472" spans="19:21" hidden="1" x14ac:dyDescent="0.3">
      <c r="S472" s="57"/>
      <c r="T472" s="57"/>
      <c r="U472" s="57"/>
    </row>
    <row r="473" spans="19:21" hidden="1" x14ac:dyDescent="0.3">
      <c r="S473" s="57"/>
      <c r="T473" s="57"/>
      <c r="U473" s="57"/>
    </row>
    <row r="474" spans="19:21" hidden="1" x14ac:dyDescent="0.3">
      <c r="S474" s="57"/>
      <c r="T474" s="57"/>
      <c r="U474" s="57"/>
    </row>
    <row r="475" spans="19:21" hidden="1" x14ac:dyDescent="0.3">
      <c r="S475" s="57"/>
      <c r="T475" s="57"/>
      <c r="U475" s="57"/>
    </row>
    <row r="476" spans="19:21" hidden="1" x14ac:dyDescent="0.3">
      <c r="S476" s="57"/>
      <c r="T476" s="57"/>
      <c r="U476" s="57"/>
    </row>
    <row r="477" spans="19:21" hidden="1" x14ac:dyDescent="0.3">
      <c r="S477" s="57"/>
      <c r="T477" s="57"/>
      <c r="U477" s="57"/>
    </row>
    <row r="478" spans="19:21" hidden="1" x14ac:dyDescent="0.3">
      <c r="S478" s="57"/>
      <c r="T478" s="57"/>
      <c r="U478" s="57"/>
    </row>
    <row r="479" spans="19:21" hidden="1" x14ac:dyDescent="0.3">
      <c r="S479" s="57"/>
      <c r="T479" s="57"/>
      <c r="U479" s="57"/>
    </row>
    <row r="480" spans="19:21" hidden="1" x14ac:dyDescent="0.3">
      <c r="S480" s="57"/>
      <c r="T480" s="57"/>
      <c r="U480" s="57"/>
    </row>
    <row r="481" spans="19:21" hidden="1" x14ac:dyDescent="0.3">
      <c r="S481" s="57"/>
      <c r="T481" s="57"/>
      <c r="U481" s="57"/>
    </row>
    <row r="482" spans="19:21" hidden="1" x14ac:dyDescent="0.3">
      <c r="S482" s="57"/>
      <c r="T482" s="57"/>
      <c r="U482" s="57"/>
    </row>
    <row r="483" spans="19:21" hidden="1" x14ac:dyDescent="0.3">
      <c r="S483" s="57"/>
      <c r="T483" s="57"/>
      <c r="U483" s="57"/>
    </row>
    <row r="484" spans="19:21" hidden="1" x14ac:dyDescent="0.3">
      <c r="S484" s="57"/>
      <c r="T484" s="57"/>
      <c r="U484" s="57"/>
    </row>
    <row r="485" spans="19:21" hidden="1" x14ac:dyDescent="0.3">
      <c r="S485" s="57"/>
      <c r="T485" s="57"/>
      <c r="U485" s="57"/>
    </row>
    <row r="486" spans="19:21" hidden="1" x14ac:dyDescent="0.3">
      <c r="S486" s="57"/>
      <c r="T486" s="57"/>
      <c r="U486" s="57"/>
    </row>
    <row r="487" spans="19:21" hidden="1" x14ac:dyDescent="0.3">
      <c r="S487" s="57"/>
      <c r="T487" s="57"/>
      <c r="U487" s="57"/>
    </row>
    <row r="488" spans="19:21" hidden="1" x14ac:dyDescent="0.3">
      <c r="S488" s="57"/>
      <c r="T488" s="57"/>
      <c r="U488" s="57"/>
    </row>
    <row r="489" spans="19:21" hidden="1" x14ac:dyDescent="0.3">
      <c r="S489" s="57"/>
      <c r="T489" s="57"/>
      <c r="U489" s="57"/>
    </row>
    <row r="490" spans="19:21" hidden="1" x14ac:dyDescent="0.3">
      <c r="S490" s="57"/>
      <c r="T490" s="57"/>
      <c r="U490" s="57"/>
    </row>
    <row r="491" spans="19:21" hidden="1" x14ac:dyDescent="0.3">
      <c r="S491" s="57"/>
      <c r="T491" s="57"/>
      <c r="U491" s="57"/>
    </row>
    <row r="492" spans="19:21" hidden="1" x14ac:dyDescent="0.3">
      <c r="S492" s="57"/>
      <c r="T492" s="57"/>
      <c r="U492" s="57"/>
    </row>
    <row r="493" spans="19:21" hidden="1" x14ac:dyDescent="0.3">
      <c r="S493" s="57"/>
      <c r="T493" s="57"/>
      <c r="U493" s="57"/>
    </row>
    <row r="494" spans="19:21" hidden="1" x14ac:dyDescent="0.3">
      <c r="S494" s="57"/>
      <c r="T494" s="57"/>
      <c r="U494" s="57"/>
    </row>
    <row r="495" spans="19:21" hidden="1" x14ac:dyDescent="0.3">
      <c r="S495" s="57"/>
      <c r="T495" s="57"/>
      <c r="U495" s="57"/>
    </row>
    <row r="496" spans="19:21" hidden="1" x14ac:dyDescent="0.3">
      <c r="S496" s="57"/>
      <c r="T496" s="57"/>
      <c r="U496" s="57"/>
    </row>
    <row r="497" spans="19:21" hidden="1" x14ac:dyDescent="0.3">
      <c r="S497" s="57"/>
      <c r="T497" s="57"/>
      <c r="U497" s="57"/>
    </row>
    <row r="498" spans="19:21" hidden="1" x14ac:dyDescent="0.3">
      <c r="S498" s="57"/>
      <c r="T498" s="57"/>
      <c r="U498" s="57"/>
    </row>
    <row r="499" spans="19:21" hidden="1" x14ac:dyDescent="0.3">
      <c r="S499" s="57"/>
      <c r="T499" s="57"/>
      <c r="U499" s="57"/>
    </row>
    <row r="500" spans="19:21" hidden="1" x14ac:dyDescent="0.3">
      <c r="S500" s="57"/>
      <c r="T500" s="57"/>
      <c r="U500" s="57"/>
    </row>
    <row r="501" spans="19:21" hidden="1" x14ac:dyDescent="0.3">
      <c r="S501" s="57"/>
      <c r="T501" s="57"/>
      <c r="U501" s="57"/>
    </row>
    <row r="502" spans="19:21" hidden="1" x14ac:dyDescent="0.3">
      <c r="S502" s="57"/>
      <c r="T502" s="57"/>
      <c r="U502" s="57"/>
    </row>
    <row r="503" spans="19:21" hidden="1" x14ac:dyDescent="0.3">
      <c r="S503" s="57"/>
      <c r="T503" s="57"/>
      <c r="U503" s="57"/>
    </row>
    <row r="504" spans="19:21" hidden="1" x14ac:dyDescent="0.3">
      <c r="S504" s="57"/>
      <c r="T504" s="57"/>
      <c r="U504" s="57"/>
    </row>
    <row r="505" spans="19:21" hidden="1" x14ac:dyDescent="0.3">
      <c r="S505" s="57"/>
      <c r="T505" s="57"/>
      <c r="U505" s="57"/>
    </row>
    <row r="506" spans="19:21" hidden="1" x14ac:dyDescent="0.3">
      <c r="S506" s="57"/>
      <c r="T506" s="57"/>
      <c r="U506" s="57"/>
    </row>
    <row r="507" spans="19:21" hidden="1" x14ac:dyDescent="0.3">
      <c r="S507" s="57"/>
      <c r="T507" s="57"/>
      <c r="U507" s="57"/>
    </row>
    <row r="508" spans="19:21" hidden="1" x14ac:dyDescent="0.3">
      <c r="S508" s="57"/>
      <c r="T508" s="57"/>
      <c r="U508" s="57"/>
    </row>
    <row r="509" spans="19:21" hidden="1" x14ac:dyDescent="0.3">
      <c r="S509" s="57"/>
      <c r="T509" s="57"/>
      <c r="U509" s="57"/>
    </row>
    <row r="510" spans="19:21" hidden="1" x14ac:dyDescent="0.3">
      <c r="S510" s="57"/>
      <c r="T510" s="57"/>
      <c r="U510" s="57"/>
    </row>
    <row r="511" spans="19:21" hidden="1" x14ac:dyDescent="0.3">
      <c r="S511" s="57"/>
      <c r="T511" s="57"/>
      <c r="U511" s="57"/>
    </row>
    <row r="512" spans="19:21" hidden="1" x14ac:dyDescent="0.3">
      <c r="S512" s="57"/>
      <c r="T512" s="57"/>
      <c r="U512" s="57"/>
    </row>
    <row r="513" spans="19:21" hidden="1" x14ac:dyDescent="0.3">
      <c r="S513" s="57"/>
      <c r="T513" s="57"/>
      <c r="U513" s="57"/>
    </row>
    <row r="514" spans="19:21" hidden="1" x14ac:dyDescent="0.3">
      <c r="S514" s="57"/>
      <c r="T514" s="57"/>
      <c r="U514" s="57"/>
    </row>
    <row r="515" spans="19:21" hidden="1" x14ac:dyDescent="0.3">
      <c r="S515" s="57"/>
      <c r="T515" s="57"/>
      <c r="U515" s="57"/>
    </row>
    <row r="516" spans="19:21" hidden="1" x14ac:dyDescent="0.3">
      <c r="S516" s="57"/>
      <c r="T516" s="57"/>
      <c r="U516" s="57"/>
    </row>
    <row r="517" spans="19:21" hidden="1" x14ac:dyDescent="0.3">
      <c r="S517" s="57"/>
      <c r="T517" s="57"/>
      <c r="U517" s="57"/>
    </row>
    <row r="518" spans="19:21" hidden="1" x14ac:dyDescent="0.3">
      <c r="S518" s="57"/>
      <c r="T518" s="57"/>
      <c r="U518" s="57"/>
    </row>
    <row r="519" spans="19:21" hidden="1" x14ac:dyDescent="0.3">
      <c r="S519" s="57"/>
      <c r="T519" s="57"/>
      <c r="U519" s="57"/>
    </row>
    <row r="520" spans="19:21" hidden="1" x14ac:dyDescent="0.3">
      <c r="S520" s="57"/>
      <c r="T520" s="57"/>
      <c r="U520" s="57"/>
    </row>
    <row r="521" spans="19:21" hidden="1" x14ac:dyDescent="0.3">
      <c r="S521" s="57"/>
      <c r="T521" s="57"/>
      <c r="U521" s="57"/>
    </row>
    <row r="522" spans="19:21" hidden="1" x14ac:dyDescent="0.3">
      <c r="S522" s="57"/>
      <c r="T522" s="57"/>
      <c r="U522" s="57"/>
    </row>
    <row r="523" spans="19:21" hidden="1" x14ac:dyDescent="0.3">
      <c r="S523" s="57"/>
      <c r="T523" s="57"/>
      <c r="U523" s="57"/>
    </row>
    <row r="524" spans="19:21" hidden="1" x14ac:dyDescent="0.3">
      <c r="S524" s="57"/>
      <c r="T524" s="57"/>
      <c r="U524" s="57"/>
    </row>
    <row r="525" spans="19:21" hidden="1" x14ac:dyDescent="0.3">
      <c r="S525" s="57"/>
      <c r="T525" s="57"/>
      <c r="U525" s="57"/>
    </row>
    <row r="526" spans="19:21" hidden="1" x14ac:dyDescent="0.3">
      <c r="S526" s="57"/>
      <c r="T526" s="57"/>
      <c r="U526" s="57"/>
    </row>
    <row r="527" spans="19:21" hidden="1" x14ac:dyDescent="0.3">
      <c r="S527" s="57"/>
      <c r="T527" s="57"/>
      <c r="U527" s="57"/>
    </row>
    <row r="528" spans="19:21" hidden="1" x14ac:dyDescent="0.3">
      <c r="S528" s="57"/>
      <c r="T528" s="57"/>
      <c r="U528" s="57"/>
    </row>
    <row r="529" spans="19:21" hidden="1" x14ac:dyDescent="0.3">
      <c r="S529" s="57"/>
      <c r="T529" s="57"/>
      <c r="U529" s="57"/>
    </row>
    <row r="530" spans="19:21" hidden="1" x14ac:dyDescent="0.3">
      <c r="S530" s="57"/>
      <c r="T530" s="57"/>
      <c r="U530" s="57"/>
    </row>
    <row r="531" spans="19:21" hidden="1" x14ac:dyDescent="0.3">
      <c r="S531" s="57"/>
      <c r="T531" s="57"/>
      <c r="U531" s="57"/>
    </row>
    <row r="532" spans="19:21" hidden="1" x14ac:dyDescent="0.3">
      <c r="S532" s="57"/>
      <c r="T532" s="57"/>
      <c r="U532" s="57"/>
    </row>
    <row r="533" spans="19:21" hidden="1" x14ac:dyDescent="0.3">
      <c r="S533" s="57"/>
      <c r="T533" s="57"/>
      <c r="U533" s="57"/>
    </row>
    <row r="534" spans="19:21" hidden="1" x14ac:dyDescent="0.3">
      <c r="S534" s="57"/>
      <c r="T534" s="57"/>
      <c r="U534" s="57"/>
    </row>
    <row r="535" spans="19:21" hidden="1" x14ac:dyDescent="0.3">
      <c r="S535" s="57"/>
      <c r="T535" s="57"/>
      <c r="U535" s="57"/>
    </row>
    <row r="536" spans="19:21" hidden="1" x14ac:dyDescent="0.3">
      <c r="S536" s="57"/>
      <c r="T536" s="57"/>
      <c r="U536" s="57"/>
    </row>
    <row r="537" spans="19:21" hidden="1" x14ac:dyDescent="0.3">
      <c r="S537" s="57"/>
      <c r="T537" s="57"/>
      <c r="U537" s="57"/>
    </row>
    <row r="538" spans="19:21" hidden="1" x14ac:dyDescent="0.3">
      <c r="S538" s="57"/>
      <c r="T538" s="57"/>
      <c r="U538" s="57"/>
    </row>
    <row r="539" spans="19:21" hidden="1" x14ac:dyDescent="0.3">
      <c r="S539" s="57"/>
      <c r="T539" s="57"/>
      <c r="U539" s="57"/>
    </row>
    <row r="540" spans="19:21" hidden="1" x14ac:dyDescent="0.3">
      <c r="S540" s="57"/>
      <c r="T540" s="57"/>
      <c r="U540" s="57"/>
    </row>
    <row r="541" spans="19:21" hidden="1" x14ac:dyDescent="0.3">
      <c r="S541" s="57"/>
      <c r="T541" s="57"/>
      <c r="U541" s="57"/>
    </row>
    <row r="542" spans="19:21" hidden="1" x14ac:dyDescent="0.3">
      <c r="S542" s="57"/>
      <c r="T542" s="57"/>
      <c r="U542" s="57"/>
    </row>
    <row r="543" spans="19:21" hidden="1" x14ac:dyDescent="0.3">
      <c r="S543" s="57"/>
      <c r="T543" s="57"/>
      <c r="U543" s="57"/>
    </row>
    <row r="544" spans="19:21" hidden="1" x14ac:dyDescent="0.3">
      <c r="S544" s="57"/>
      <c r="T544" s="57"/>
      <c r="U544" s="57"/>
    </row>
    <row r="545" spans="19:21" hidden="1" x14ac:dyDescent="0.3">
      <c r="S545" s="57"/>
      <c r="T545" s="57"/>
      <c r="U545" s="57"/>
    </row>
    <row r="546" spans="19:21" hidden="1" x14ac:dyDescent="0.3">
      <c r="S546" s="57"/>
      <c r="T546" s="57"/>
      <c r="U546" s="57"/>
    </row>
    <row r="547" spans="19:21" hidden="1" x14ac:dyDescent="0.3">
      <c r="S547" s="57"/>
      <c r="T547" s="57"/>
      <c r="U547" s="57"/>
    </row>
    <row r="548" spans="19:21" hidden="1" x14ac:dyDescent="0.3">
      <c r="S548" s="57"/>
      <c r="T548" s="57"/>
      <c r="U548" s="57"/>
    </row>
    <row r="549" spans="19:21" hidden="1" x14ac:dyDescent="0.3">
      <c r="S549" s="57"/>
      <c r="T549" s="57"/>
      <c r="U549" s="57"/>
    </row>
    <row r="550" spans="19:21" hidden="1" x14ac:dyDescent="0.3">
      <c r="S550" s="57"/>
      <c r="T550" s="57"/>
      <c r="U550" s="57"/>
    </row>
    <row r="551" spans="19:21" hidden="1" x14ac:dyDescent="0.3">
      <c r="S551" s="57"/>
      <c r="T551" s="57"/>
      <c r="U551" s="57"/>
    </row>
    <row r="552" spans="19:21" hidden="1" x14ac:dyDescent="0.3">
      <c r="S552" s="57"/>
      <c r="T552" s="57"/>
      <c r="U552" s="57"/>
    </row>
    <row r="553" spans="19:21" hidden="1" x14ac:dyDescent="0.3">
      <c r="S553" s="57"/>
      <c r="T553" s="57"/>
      <c r="U553" s="57"/>
    </row>
    <row r="554" spans="19:21" hidden="1" x14ac:dyDescent="0.3">
      <c r="S554" s="57"/>
      <c r="T554" s="57"/>
      <c r="U554" s="57"/>
    </row>
    <row r="555" spans="19:21" hidden="1" x14ac:dyDescent="0.3">
      <c r="S555" s="57"/>
      <c r="T555" s="57"/>
      <c r="U555" s="57"/>
    </row>
    <row r="556" spans="19:21" hidden="1" x14ac:dyDescent="0.3">
      <c r="S556" s="57"/>
      <c r="T556" s="57"/>
      <c r="U556" s="57"/>
    </row>
    <row r="557" spans="19:21" hidden="1" x14ac:dyDescent="0.3">
      <c r="S557" s="57"/>
      <c r="T557" s="57"/>
      <c r="U557" s="57"/>
    </row>
    <row r="558" spans="19:21" hidden="1" x14ac:dyDescent="0.3">
      <c r="S558" s="57"/>
      <c r="T558" s="57"/>
      <c r="U558" s="57"/>
    </row>
    <row r="559" spans="19:21" hidden="1" x14ac:dyDescent="0.3">
      <c r="S559" s="57"/>
      <c r="T559" s="57"/>
      <c r="U559" s="57"/>
    </row>
    <row r="560" spans="19:21" hidden="1" x14ac:dyDescent="0.3">
      <c r="S560" s="57"/>
      <c r="T560" s="57"/>
      <c r="U560" s="57"/>
    </row>
    <row r="561" spans="19:21" hidden="1" x14ac:dyDescent="0.3">
      <c r="S561" s="57"/>
      <c r="T561" s="57"/>
      <c r="U561" s="57"/>
    </row>
    <row r="562" spans="19:21" hidden="1" x14ac:dyDescent="0.3">
      <c r="S562" s="57"/>
      <c r="T562" s="57"/>
      <c r="U562" s="57"/>
    </row>
    <row r="563" spans="19:21" hidden="1" x14ac:dyDescent="0.3">
      <c r="S563" s="57"/>
      <c r="T563" s="57"/>
      <c r="U563" s="57"/>
    </row>
    <row r="564" spans="19:21" hidden="1" x14ac:dyDescent="0.3">
      <c r="S564" s="57"/>
      <c r="T564" s="57"/>
      <c r="U564" s="57"/>
    </row>
    <row r="565" spans="19:21" hidden="1" x14ac:dyDescent="0.3">
      <c r="S565" s="57"/>
      <c r="T565" s="57"/>
      <c r="U565" s="57"/>
    </row>
    <row r="566" spans="19:21" hidden="1" x14ac:dyDescent="0.3">
      <c r="S566" s="57"/>
      <c r="T566" s="57"/>
      <c r="U566" s="57"/>
    </row>
    <row r="567" spans="19:21" hidden="1" x14ac:dyDescent="0.3">
      <c r="S567" s="57"/>
      <c r="T567" s="57"/>
      <c r="U567" s="57"/>
    </row>
    <row r="568" spans="19:21" hidden="1" x14ac:dyDescent="0.3">
      <c r="S568" s="57"/>
      <c r="T568" s="57"/>
      <c r="U568" s="57"/>
    </row>
    <row r="569" spans="19:21" hidden="1" x14ac:dyDescent="0.3">
      <c r="S569" s="57"/>
      <c r="T569" s="57"/>
      <c r="U569" s="57"/>
    </row>
    <row r="570" spans="19:21" hidden="1" x14ac:dyDescent="0.3">
      <c r="S570" s="57"/>
      <c r="T570" s="57"/>
      <c r="U570" s="57"/>
    </row>
    <row r="571" spans="19:21" hidden="1" x14ac:dyDescent="0.3">
      <c r="S571" s="57"/>
      <c r="T571" s="57"/>
      <c r="U571" s="57"/>
    </row>
    <row r="572" spans="19:21" hidden="1" x14ac:dyDescent="0.3">
      <c r="S572" s="57"/>
      <c r="T572" s="57"/>
      <c r="U572" s="57"/>
    </row>
    <row r="573" spans="19:21" hidden="1" x14ac:dyDescent="0.3">
      <c r="S573" s="57"/>
      <c r="T573" s="57"/>
      <c r="U573" s="57"/>
    </row>
    <row r="574" spans="19:21" hidden="1" x14ac:dyDescent="0.3">
      <c r="S574" s="57"/>
      <c r="T574" s="57"/>
      <c r="U574" s="57"/>
    </row>
    <row r="575" spans="19:21" hidden="1" x14ac:dyDescent="0.3">
      <c r="S575" s="57"/>
      <c r="T575" s="57"/>
      <c r="U575" s="57"/>
    </row>
    <row r="576" spans="19:21" hidden="1" x14ac:dyDescent="0.3">
      <c r="S576" s="57"/>
      <c r="T576" s="57"/>
      <c r="U576" s="57"/>
    </row>
    <row r="577" spans="19:21" hidden="1" x14ac:dyDescent="0.3">
      <c r="S577" s="57"/>
      <c r="T577" s="57"/>
      <c r="U577" s="57"/>
    </row>
    <row r="578" spans="19:21" hidden="1" x14ac:dyDescent="0.3">
      <c r="S578" s="57"/>
      <c r="T578" s="57"/>
      <c r="U578" s="57"/>
    </row>
    <row r="579" spans="19:21" hidden="1" x14ac:dyDescent="0.3">
      <c r="S579" s="57"/>
      <c r="T579" s="57"/>
      <c r="U579" s="57"/>
    </row>
    <row r="580" spans="19:21" hidden="1" x14ac:dyDescent="0.3">
      <c r="S580" s="57"/>
      <c r="T580" s="57"/>
      <c r="U580" s="57"/>
    </row>
    <row r="581" spans="19:21" hidden="1" x14ac:dyDescent="0.3">
      <c r="S581" s="57"/>
      <c r="T581" s="57"/>
      <c r="U581" s="57"/>
    </row>
    <row r="582" spans="19:21" hidden="1" x14ac:dyDescent="0.3">
      <c r="S582" s="57"/>
      <c r="T582" s="57"/>
      <c r="U582" s="57"/>
    </row>
    <row r="583" spans="19:21" hidden="1" x14ac:dyDescent="0.3">
      <c r="S583" s="57"/>
      <c r="T583" s="57"/>
      <c r="U583" s="57"/>
    </row>
    <row r="584" spans="19:21" hidden="1" x14ac:dyDescent="0.3">
      <c r="S584" s="57"/>
      <c r="T584" s="57"/>
      <c r="U584" s="57"/>
    </row>
    <row r="585" spans="19:21" hidden="1" x14ac:dyDescent="0.3">
      <c r="S585" s="57"/>
      <c r="T585" s="57"/>
      <c r="U585" s="57"/>
    </row>
    <row r="586" spans="19:21" hidden="1" x14ac:dyDescent="0.3">
      <c r="S586" s="57"/>
      <c r="T586" s="57"/>
      <c r="U586" s="57"/>
    </row>
    <row r="587" spans="19:21" hidden="1" x14ac:dyDescent="0.3">
      <c r="S587" s="57"/>
      <c r="T587" s="57"/>
      <c r="U587" s="57"/>
    </row>
    <row r="588" spans="19:21" hidden="1" x14ac:dyDescent="0.3">
      <c r="S588" s="57"/>
      <c r="T588" s="57"/>
      <c r="U588" s="57"/>
    </row>
    <row r="589" spans="19:21" hidden="1" x14ac:dyDescent="0.3">
      <c r="S589" s="57"/>
      <c r="T589" s="57"/>
      <c r="U589" s="57"/>
    </row>
    <row r="590" spans="19:21" hidden="1" x14ac:dyDescent="0.3">
      <c r="S590" s="57"/>
      <c r="T590" s="57"/>
      <c r="U590" s="57"/>
    </row>
    <row r="591" spans="19:21" hidden="1" x14ac:dyDescent="0.3">
      <c r="S591" s="57"/>
      <c r="T591" s="57"/>
      <c r="U591" s="57"/>
    </row>
    <row r="592" spans="19:21" hidden="1" x14ac:dyDescent="0.3">
      <c r="S592" s="57"/>
      <c r="T592" s="57"/>
      <c r="U592" s="57"/>
    </row>
    <row r="593" spans="19:21" hidden="1" x14ac:dyDescent="0.3">
      <c r="S593" s="57"/>
      <c r="T593" s="57"/>
      <c r="U593" s="57"/>
    </row>
    <row r="594" spans="19:21" hidden="1" x14ac:dyDescent="0.3">
      <c r="S594" s="57"/>
      <c r="T594" s="57"/>
      <c r="U594" s="57"/>
    </row>
    <row r="595" spans="19:21" hidden="1" x14ac:dyDescent="0.3">
      <c r="S595" s="57"/>
      <c r="T595" s="57"/>
      <c r="U595" s="57"/>
    </row>
    <row r="596" spans="19:21" hidden="1" x14ac:dyDescent="0.3">
      <c r="S596" s="57"/>
      <c r="T596" s="57"/>
      <c r="U596" s="57"/>
    </row>
    <row r="597" spans="19:21" hidden="1" x14ac:dyDescent="0.3">
      <c r="S597" s="57"/>
      <c r="T597" s="57"/>
      <c r="U597" s="57"/>
    </row>
    <row r="598" spans="19:21" hidden="1" x14ac:dyDescent="0.3">
      <c r="S598" s="57"/>
      <c r="T598" s="57"/>
      <c r="U598" s="57"/>
    </row>
    <row r="599" spans="19:21" hidden="1" x14ac:dyDescent="0.3">
      <c r="S599" s="57"/>
      <c r="T599" s="57"/>
      <c r="U599" s="57"/>
    </row>
    <row r="600" spans="19:21" hidden="1" x14ac:dyDescent="0.3">
      <c r="S600" s="57"/>
      <c r="T600" s="57"/>
      <c r="U600" s="57"/>
    </row>
    <row r="601" spans="19:21" hidden="1" x14ac:dyDescent="0.3">
      <c r="S601" s="57"/>
      <c r="T601" s="57"/>
      <c r="U601" s="57"/>
    </row>
    <row r="602" spans="19:21" hidden="1" x14ac:dyDescent="0.3">
      <c r="S602" s="57"/>
      <c r="T602" s="57"/>
      <c r="U602" s="57"/>
    </row>
    <row r="603" spans="19:21" hidden="1" x14ac:dyDescent="0.3">
      <c r="S603" s="57"/>
      <c r="T603" s="57"/>
      <c r="U603" s="57"/>
    </row>
    <row r="604" spans="19:21" hidden="1" x14ac:dyDescent="0.3">
      <c r="S604" s="57"/>
      <c r="T604" s="57"/>
      <c r="U604" s="57"/>
    </row>
    <row r="605" spans="19:21" hidden="1" x14ac:dyDescent="0.3">
      <c r="S605" s="57"/>
      <c r="T605" s="57"/>
      <c r="U605" s="57"/>
    </row>
    <row r="606" spans="19:21" hidden="1" x14ac:dyDescent="0.3">
      <c r="S606" s="57"/>
      <c r="T606" s="57"/>
      <c r="U606" s="57"/>
    </row>
    <row r="607" spans="19:21" hidden="1" x14ac:dyDescent="0.3">
      <c r="S607" s="57"/>
      <c r="T607" s="57"/>
      <c r="U607" s="57"/>
    </row>
    <row r="608" spans="19:21" hidden="1" x14ac:dyDescent="0.3">
      <c r="S608" s="57"/>
      <c r="T608" s="57"/>
      <c r="U608" s="57"/>
    </row>
    <row r="609" spans="19:21" hidden="1" x14ac:dyDescent="0.3">
      <c r="S609" s="57"/>
      <c r="T609" s="57"/>
      <c r="U609" s="57"/>
    </row>
    <row r="610" spans="19:21" hidden="1" x14ac:dyDescent="0.3">
      <c r="S610" s="57"/>
      <c r="T610" s="57"/>
      <c r="U610" s="57"/>
    </row>
    <row r="611" spans="19:21" hidden="1" x14ac:dyDescent="0.3">
      <c r="S611" s="57"/>
      <c r="T611" s="57"/>
      <c r="U611" s="57"/>
    </row>
    <row r="612" spans="19:21" hidden="1" x14ac:dyDescent="0.3">
      <c r="S612" s="57"/>
      <c r="T612" s="57"/>
      <c r="U612" s="57"/>
    </row>
    <row r="613" spans="19:21" hidden="1" x14ac:dyDescent="0.3">
      <c r="S613" s="57"/>
      <c r="T613" s="57"/>
      <c r="U613" s="57"/>
    </row>
    <row r="614" spans="19:21" hidden="1" x14ac:dyDescent="0.3">
      <c r="S614" s="57"/>
      <c r="T614" s="57"/>
      <c r="U614" s="57"/>
    </row>
    <row r="615" spans="19:21" hidden="1" x14ac:dyDescent="0.3">
      <c r="S615" s="57"/>
      <c r="T615" s="57"/>
      <c r="U615" s="57"/>
    </row>
    <row r="616" spans="19:21" hidden="1" x14ac:dyDescent="0.3">
      <c r="S616" s="57"/>
      <c r="T616" s="57"/>
      <c r="U616" s="57"/>
    </row>
    <row r="617" spans="19:21" hidden="1" x14ac:dyDescent="0.3">
      <c r="S617" s="57"/>
      <c r="T617" s="57"/>
      <c r="U617" s="57"/>
    </row>
    <row r="618" spans="19:21" hidden="1" x14ac:dyDescent="0.3">
      <c r="S618" s="57"/>
      <c r="T618" s="57"/>
      <c r="U618" s="57"/>
    </row>
    <row r="619" spans="19:21" hidden="1" x14ac:dyDescent="0.3">
      <c r="S619" s="57"/>
      <c r="T619" s="57"/>
      <c r="U619" s="57"/>
    </row>
    <row r="620" spans="19:21" hidden="1" x14ac:dyDescent="0.3">
      <c r="S620" s="57"/>
      <c r="T620" s="57"/>
      <c r="U620" s="57"/>
    </row>
    <row r="621" spans="19:21" hidden="1" x14ac:dyDescent="0.3">
      <c r="S621" s="57"/>
      <c r="T621" s="57"/>
      <c r="U621" s="57"/>
    </row>
    <row r="622" spans="19:21" hidden="1" x14ac:dyDescent="0.3">
      <c r="S622" s="57"/>
      <c r="T622" s="57"/>
      <c r="U622" s="57"/>
    </row>
    <row r="623" spans="19:21" hidden="1" x14ac:dyDescent="0.3">
      <c r="S623" s="57"/>
      <c r="T623" s="57"/>
      <c r="U623" s="57"/>
    </row>
    <row r="624" spans="19:21" hidden="1" x14ac:dyDescent="0.3">
      <c r="S624" s="57"/>
      <c r="T624" s="57"/>
      <c r="U624" s="57"/>
    </row>
    <row r="625" spans="19:21" hidden="1" x14ac:dyDescent="0.3">
      <c r="S625" s="57"/>
      <c r="T625" s="57"/>
      <c r="U625" s="57"/>
    </row>
    <row r="626" spans="19:21" hidden="1" x14ac:dyDescent="0.3">
      <c r="S626" s="57"/>
      <c r="T626" s="57"/>
      <c r="U626" s="57"/>
    </row>
    <row r="627" spans="19:21" hidden="1" x14ac:dyDescent="0.3">
      <c r="S627" s="57"/>
      <c r="T627" s="57"/>
      <c r="U627" s="57"/>
    </row>
    <row r="628" spans="19:21" hidden="1" x14ac:dyDescent="0.3">
      <c r="S628" s="57"/>
      <c r="T628" s="57"/>
      <c r="U628" s="57"/>
    </row>
    <row r="629" spans="19:21" hidden="1" x14ac:dyDescent="0.3">
      <c r="S629" s="57"/>
      <c r="T629" s="57"/>
      <c r="U629" s="57"/>
    </row>
    <row r="630" spans="19:21" hidden="1" x14ac:dyDescent="0.3">
      <c r="S630" s="57"/>
      <c r="T630" s="57"/>
      <c r="U630" s="57"/>
    </row>
    <row r="631" spans="19:21" hidden="1" x14ac:dyDescent="0.3">
      <c r="S631" s="57"/>
      <c r="T631" s="57"/>
      <c r="U631" s="57"/>
    </row>
    <row r="632" spans="19:21" hidden="1" x14ac:dyDescent="0.3">
      <c r="S632" s="57"/>
      <c r="T632" s="57"/>
      <c r="U632" s="57"/>
    </row>
    <row r="633" spans="19:21" hidden="1" x14ac:dyDescent="0.3">
      <c r="S633" s="57"/>
      <c r="T633" s="57"/>
      <c r="U633" s="57"/>
    </row>
    <row r="634" spans="19:21" hidden="1" x14ac:dyDescent="0.3">
      <c r="S634" s="57"/>
      <c r="T634" s="57"/>
      <c r="U634" s="57"/>
    </row>
    <row r="635" spans="19:21" hidden="1" x14ac:dyDescent="0.3">
      <c r="S635" s="57"/>
      <c r="T635" s="57"/>
      <c r="U635" s="57"/>
    </row>
    <row r="636" spans="19:21" hidden="1" x14ac:dyDescent="0.3">
      <c r="S636" s="57"/>
      <c r="T636" s="57"/>
      <c r="U636" s="57"/>
    </row>
    <row r="637" spans="19:21" hidden="1" x14ac:dyDescent="0.3">
      <c r="S637" s="57"/>
      <c r="T637" s="57"/>
      <c r="U637" s="57"/>
    </row>
    <row r="638" spans="19:21" hidden="1" x14ac:dyDescent="0.3">
      <c r="S638" s="57"/>
      <c r="T638" s="57"/>
      <c r="U638" s="57"/>
    </row>
    <row r="639" spans="19:21" hidden="1" x14ac:dyDescent="0.3">
      <c r="S639" s="57"/>
      <c r="T639" s="57"/>
      <c r="U639" s="57"/>
    </row>
    <row r="640" spans="19:21" hidden="1" x14ac:dyDescent="0.3">
      <c r="S640" s="57"/>
      <c r="T640" s="57"/>
      <c r="U640" s="57"/>
    </row>
    <row r="641" spans="19:21" hidden="1" x14ac:dyDescent="0.3">
      <c r="S641" s="57"/>
      <c r="T641" s="57"/>
      <c r="U641" s="57"/>
    </row>
    <row r="642" spans="19:21" hidden="1" x14ac:dyDescent="0.3">
      <c r="S642" s="57"/>
      <c r="T642" s="57"/>
      <c r="U642" s="57"/>
    </row>
    <row r="643" spans="19:21" hidden="1" x14ac:dyDescent="0.3">
      <c r="S643" s="57"/>
      <c r="T643" s="57"/>
      <c r="U643" s="57"/>
    </row>
    <row r="644" spans="19:21" hidden="1" x14ac:dyDescent="0.3">
      <c r="S644" s="57"/>
      <c r="T644" s="57"/>
      <c r="U644" s="57"/>
    </row>
    <row r="645" spans="19:21" hidden="1" x14ac:dyDescent="0.3">
      <c r="S645" s="57"/>
      <c r="T645" s="57"/>
      <c r="U645" s="57"/>
    </row>
    <row r="646" spans="19:21" hidden="1" x14ac:dyDescent="0.3">
      <c r="S646" s="57"/>
      <c r="T646" s="57"/>
      <c r="U646" s="57"/>
    </row>
    <row r="647" spans="19:21" hidden="1" x14ac:dyDescent="0.3">
      <c r="S647" s="57"/>
      <c r="T647" s="57"/>
      <c r="U647" s="57"/>
    </row>
    <row r="648" spans="19:21" x14ac:dyDescent="0.3"/>
    <row r="649" spans="19:21" x14ac:dyDescent="0.3"/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/>
  <ignoredErrors>
    <ignoredError sqref="S55:U55 S148:U148 S151:T156 S199:U199 S92:U92 S23:U23 S68:U68 S71:U71 U151:U156 S158:U158" unlockedFormula="1"/>
    <ignoredError sqref="S11:U11 S44:T44 S75:U75" formulaRange="1"/>
    <ignoredError sqref="S16:T16 S59:U59 S87:U87" formulaRange="1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B427"/>
  <sheetViews>
    <sheetView showGridLines="0" zoomScale="50" zoomScaleNormal="50" workbookViewId="0">
      <pane ySplit="5" topLeftCell="A175" activePane="bottomLeft" state="frozen"/>
      <selection pane="bottomLeft" activeCell="A2" sqref="A2:XFD204"/>
    </sheetView>
  </sheetViews>
  <sheetFormatPr defaultColWidth="8.77734375" defaultRowHeight="0" customHeight="1" zeroHeight="1" outlineLevelRow="4" outlineLevelCol="1" x14ac:dyDescent="0.3"/>
  <cols>
    <col min="1" max="1" width="8.77734375" style="17" customWidth="1"/>
    <col min="2" max="2" width="81.88671875" style="17" customWidth="1"/>
    <col min="3" max="3" width="55.21875" style="17" hidden="1" customWidth="1" outlineLevel="1"/>
    <col min="4" max="4" width="16.21875" style="17" hidden="1" customWidth="1" outlineLevel="1"/>
    <col min="5" max="5" width="23.5546875" style="17" hidden="1" customWidth="1" outlineLevel="1"/>
    <col min="6" max="6" width="16.21875" style="17" hidden="1" customWidth="1" outlineLevel="1"/>
    <col min="7" max="8" width="21.21875" style="17" hidden="1" customWidth="1" outlineLevel="1"/>
    <col min="9" max="9" width="16.77734375" style="17" hidden="1" customWidth="1" outlineLevel="1"/>
    <col min="10" max="11" width="23" style="17" hidden="1" customWidth="1" outlineLevel="1"/>
    <col min="12" max="13" width="14.21875" style="17" hidden="1" customWidth="1" outlineLevel="1"/>
    <col min="14" max="15" width="8.77734375" style="17" hidden="1" customWidth="1" outlineLevel="1"/>
    <col min="16" max="16" width="16.88671875" style="17" hidden="1" customWidth="1" outlineLevel="1"/>
    <col min="17" max="17" width="16.109375" style="17" hidden="1" customWidth="1" outlineLevel="1"/>
    <col min="18" max="18" width="18.6640625" style="230" bestFit="1" customWidth="1" collapsed="1"/>
    <col min="19" max="19" width="14.44140625" style="17" customWidth="1"/>
    <col min="20" max="20" width="13.109375" style="17" bestFit="1" customWidth="1"/>
    <col min="21" max="21" width="58.77734375" style="17" customWidth="1"/>
    <col min="22" max="22" width="6.6640625" style="17" customWidth="1"/>
    <col min="23" max="16383" width="8.77734375" style="17"/>
    <col min="16384" max="16384" width="1.77734375" style="17" customWidth="1"/>
  </cols>
  <sheetData>
    <row r="1" spans="1:22 16356:16356" ht="13.8" x14ac:dyDescent="0.3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95"/>
      <c r="S1" s="22"/>
      <c r="T1" s="22"/>
      <c r="U1" s="16"/>
      <c r="V1" s="16"/>
    </row>
    <row r="2" spans="1:22 16356:16356" s="47" customFormat="1" ht="52.5" customHeight="1" x14ac:dyDescent="0.3">
      <c r="A2" s="48"/>
      <c r="B2" s="49" t="s">
        <v>246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345"/>
      <c r="S2" s="49"/>
      <c r="T2" s="49"/>
      <c r="U2" s="73"/>
      <c r="V2" s="49"/>
      <c r="XEB2" s="46"/>
    </row>
    <row r="3" spans="1:22 16356:16356" ht="13.8" x14ac:dyDescent="0.3">
      <c r="A3" s="2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80"/>
      <c r="S3" s="16"/>
      <c r="T3" s="16"/>
      <c r="U3" s="16"/>
      <c r="V3" s="16"/>
    </row>
    <row r="4" spans="1:22 16356:16356" ht="13.8" x14ac:dyDescent="0.3">
      <c r="A4" s="2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80"/>
      <c r="S4" s="16"/>
      <c r="T4" s="16"/>
      <c r="U4" s="16"/>
      <c r="V4" s="16"/>
    </row>
    <row r="5" spans="1:22 16356:16356" s="26" customFormat="1" ht="37.049999999999997" customHeight="1" x14ac:dyDescent="0.3">
      <c r="A5" s="24"/>
      <c r="B5" s="25"/>
      <c r="C5" s="153" t="s">
        <v>18</v>
      </c>
      <c r="D5" s="153" t="s">
        <v>1</v>
      </c>
      <c r="E5" s="153" t="s">
        <v>84</v>
      </c>
      <c r="F5" s="153" t="s">
        <v>19</v>
      </c>
      <c r="G5" s="153" t="s">
        <v>20</v>
      </c>
      <c r="H5" s="153" t="s">
        <v>40</v>
      </c>
      <c r="I5" s="153" t="s">
        <v>21</v>
      </c>
      <c r="J5" s="153" t="s">
        <v>22</v>
      </c>
      <c r="K5" s="153" t="s">
        <v>83</v>
      </c>
      <c r="L5" s="153" t="s">
        <v>23</v>
      </c>
      <c r="M5" s="153" t="s">
        <v>2</v>
      </c>
      <c r="N5" s="153" t="s">
        <v>194</v>
      </c>
      <c r="O5" s="153" t="s">
        <v>4</v>
      </c>
      <c r="P5" s="153" t="s">
        <v>5</v>
      </c>
      <c r="Q5" s="153" t="s">
        <v>6</v>
      </c>
      <c r="R5" s="153" t="s">
        <v>118</v>
      </c>
      <c r="S5" s="153">
        <v>2019</v>
      </c>
      <c r="T5" s="153">
        <v>2020</v>
      </c>
      <c r="U5" s="52" t="s">
        <v>248</v>
      </c>
    </row>
    <row r="6" spans="1:22 16356:16356" ht="13.8" x14ac:dyDescent="0.3">
      <c r="U6" s="16"/>
    </row>
    <row r="7" spans="1:22 16356:16356" ht="13.8" x14ac:dyDescent="0.3">
      <c r="A7" s="23"/>
      <c r="B7" s="154" t="s">
        <v>116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31"/>
      <c r="S7" s="18"/>
      <c r="T7" s="18"/>
    </row>
    <row r="8" spans="1:22 16356:16356" ht="13.8" x14ac:dyDescent="0.3"/>
    <row r="9" spans="1:22 16356:16356" ht="13.8" x14ac:dyDescent="0.3">
      <c r="B9" s="155" t="s">
        <v>224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232"/>
      <c r="S9" s="155"/>
      <c r="T9" s="155"/>
      <c r="U9" s="340" t="s">
        <v>257</v>
      </c>
    </row>
    <row r="10" spans="1:22 16356:16356" ht="13.8" x14ac:dyDescent="0.3">
      <c r="B10" s="298" t="s">
        <v>359</v>
      </c>
      <c r="C10" s="299" t="s">
        <v>11</v>
      </c>
      <c r="D10" s="300"/>
      <c r="E10" s="299" t="s">
        <v>11</v>
      </c>
      <c r="F10" s="301"/>
      <c r="G10" s="299" t="s">
        <v>11</v>
      </c>
      <c r="H10" s="300"/>
      <c r="I10" s="299" t="s">
        <v>11</v>
      </c>
      <c r="J10" s="301"/>
      <c r="K10" s="299" t="s">
        <v>11</v>
      </c>
      <c r="L10" s="300"/>
      <c r="M10" s="300"/>
      <c r="N10" s="302" t="s">
        <v>11</v>
      </c>
      <c r="O10" s="303"/>
      <c r="P10" s="304" t="s">
        <v>211</v>
      </c>
      <c r="Q10" s="300"/>
      <c r="R10" s="304" t="s">
        <v>260</v>
      </c>
      <c r="S10" s="312" t="s">
        <v>247</v>
      </c>
      <c r="T10" s="311">
        <f>SUM(T11:T13)</f>
        <v>375.02736171595745</v>
      </c>
      <c r="U10" s="340"/>
    </row>
    <row r="11" spans="1:22 16356:16356" ht="13.8" outlineLevel="4" x14ac:dyDescent="0.3">
      <c r="B11" s="281" t="s">
        <v>360</v>
      </c>
      <c r="C11" s="33"/>
      <c r="D11" s="46"/>
      <c r="E11" s="33"/>
      <c r="F11" s="33"/>
      <c r="G11" s="33"/>
      <c r="H11" s="46"/>
      <c r="I11" s="33"/>
      <c r="J11" s="33"/>
      <c r="K11" s="46"/>
      <c r="L11" s="46"/>
      <c r="M11" s="46"/>
      <c r="N11" s="29"/>
      <c r="O11" s="56"/>
      <c r="P11" s="12"/>
      <c r="Q11" s="46"/>
      <c r="R11" s="12" t="s">
        <v>260</v>
      </c>
      <c r="S11" s="312" t="s">
        <v>247</v>
      </c>
      <c r="T11" s="313">
        <v>31.107050462625121</v>
      </c>
      <c r="U11" s="340"/>
    </row>
    <row r="12" spans="1:22 16356:16356" ht="13.8" outlineLevel="4" x14ac:dyDescent="0.3">
      <c r="B12" s="281" t="s">
        <v>361</v>
      </c>
      <c r="C12" s="33"/>
      <c r="D12" s="46"/>
      <c r="E12" s="33"/>
      <c r="F12" s="33"/>
      <c r="G12" s="33"/>
      <c r="H12" s="46"/>
      <c r="I12" s="33"/>
      <c r="J12" s="33"/>
      <c r="K12" s="46"/>
      <c r="L12" s="46"/>
      <c r="M12" s="46"/>
      <c r="N12" s="29"/>
      <c r="O12" s="56"/>
      <c r="P12" s="12"/>
      <c r="Q12" s="46"/>
      <c r="R12" s="12" t="s">
        <v>260</v>
      </c>
      <c r="S12" s="312" t="s">
        <v>247</v>
      </c>
      <c r="T12" s="313">
        <v>342.7255062350257</v>
      </c>
      <c r="U12" s="340"/>
    </row>
    <row r="13" spans="1:22 16356:16356" ht="13.8" outlineLevel="4" x14ac:dyDescent="0.3">
      <c r="B13" s="282" t="s">
        <v>362</v>
      </c>
      <c r="C13" s="117"/>
      <c r="D13" s="86"/>
      <c r="E13" s="117"/>
      <c r="F13" s="117"/>
      <c r="G13" s="117"/>
      <c r="H13" s="86"/>
      <c r="I13" s="117"/>
      <c r="J13" s="117"/>
      <c r="K13" s="86"/>
      <c r="L13" s="86"/>
      <c r="M13" s="86"/>
      <c r="N13" s="118"/>
      <c r="O13" s="120"/>
      <c r="P13" s="121"/>
      <c r="Q13" s="86"/>
      <c r="R13" s="121" t="s">
        <v>260</v>
      </c>
      <c r="S13" s="314" t="s">
        <v>247</v>
      </c>
      <c r="T13" s="315">
        <v>1.1948050183066121</v>
      </c>
      <c r="U13" s="340"/>
    </row>
    <row r="14" spans="1:22 16356:16356" s="35" customFormat="1" ht="13.8" x14ac:dyDescent="0.3">
      <c r="A14" s="17"/>
      <c r="B14" s="289" t="s">
        <v>363</v>
      </c>
      <c r="C14" s="290"/>
      <c r="D14" s="291"/>
      <c r="E14" s="290"/>
      <c r="F14" s="290"/>
      <c r="G14" s="290"/>
      <c r="H14" s="291"/>
      <c r="I14" s="290"/>
      <c r="J14" s="290"/>
      <c r="K14" s="291"/>
      <c r="L14" s="291"/>
      <c r="M14" s="291"/>
      <c r="N14" s="292"/>
      <c r="O14" s="293"/>
      <c r="P14" s="294"/>
      <c r="Q14" s="291"/>
      <c r="R14" s="294" t="s">
        <v>260</v>
      </c>
      <c r="S14" s="353" t="s">
        <v>247</v>
      </c>
      <c r="T14" s="316">
        <v>0</v>
      </c>
      <c r="U14" s="340"/>
    </row>
    <row r="15" spans="1:22 16356:16356" ht="13.8" x14ac:dyDescent="0.3">
      <c r="B15" s="72" t="s">
        <v>229</v>
      </c>
      <c r="C15" s="283" t="s">
        <v>11</v>
      </c>
      <c r="D15" s="284"/>
      <c r="E15" s="283" t="s">
        <v>11</v>
      </c>
      <c r="F15" s="285"/>
      <c r="G15" s="283" t="s">
        <v>11</v>
      </c>
      <c r="H15" s="284"/>
      <c r="I15" s="283" t="s">
        <v>11</v>
      </c>
      <c r="J15" s="285"/>
      <c r="K15" s="283" t="s">
        <v>11</v>
      </c>
      <c r="L15" s="284"/>
      <c r="M15" s="284"/>
      <c r="N15" s="286" t="s">
        <v>11</v>
      </c>
      <c r="O15" s="287"/>
      <c r="P15" s="288" t="s">
        <v>211</v>
      </c>
      <c r="Q15" s="284"/>
      <c r="R15" s="288" t="s">
        <v>260</v>
      </c>
      <c r="S15" s="312" t="s">
        <v>247</v>
      </c>
      <c r="T15" s="317">
        <f>SUM(T16:T18)</f>
        <v>765.86116642385321</v>
      </c>
      <c r="U15" s="340"/>
    </row>
    <row r="16" spans="1:22 16356:16356" ht="13.8" outlineLevel="1" x14ac:dyDescent="0.3">
      <c r="B16" s="281" t="s">
        <v>230</v>
      </c>
      <c r="C16" s="33"/>
      <c r="D16" s="46"/>
      <c r="E16" s="33"/>
      <c r="F16" s="33"/>
      <c r="G16" s="33"/>
      <c r="H16" s="46"/>
      <c r="I16" s="33"/>
      <c r="J16" s="33"/>
      <c r="K16" s="46"/>
      <c r="L16" s="46"/>
      <c r="M16" s="29"/>
      <c r="N16" s="28"/>
      <c r="O16" s="56"/>
      <c r="P16" s="12"/>
      <c r="Q16" s="46"/>
      <c r="R16" s="12" t="s">
        <v>260</v>
      </c>
      <c r="S16" s="312" t="s">
        <v>247</v>
      </c>
      <c r="T16" s="313">
        <v>36.63487296313675</v>
      </c>
      <c r="U16" s="340"/>
    </row>
    <row r="17" spans="1:21" ht="13.8" outlineLevel="1" x14ac:dyDescent="0.3">
      <c r="B17" s="281" t="s">
        <v>231</v>
      </c>
      <c r="C17" s="33"/>
      <c r="D17" s="46"/>
      <c r="E17" s="33"/>
      <c r="F17" s="33"/>
      <c r="G17" s="33"/>
      <c r="H17" s="46"/>
      <c r="I17" s="33"/>
      <c r="J17" s="33"/>
      <c r="K17" s="46"/>
      <c r="L17" s="46"/>
      <c r="M17" s="29"/>
      <c r="N17" s="28"/>
      <c r="O17" s="56"/>
      <c r="P17" s="12"/>
      <c r="Q17" s="46"/>
      <c r="R17" s="12" t="s">
        <v>260</v>
      </c>
      <c r="S17" s="312" t="s">
        <v>247</v>
      </c>
      <c r="T17" s="313">
        <v>726.92323075171203</v>
      </c>
      <c r="U17" s="340"/>
    </row>
    <row r="18" spans="1:21" ht="13.8" outlineLevel="1" x14ac:dyDescent="0.3">
      <c r="B18" s="282" t="s">
        <v>232</v>
      </c>
      <c r="C18" s="117"/>
      <c r="D18" s="86"/>
      <c r="E18" s="117"/>
      <c r="F18" s="117"/>
      <c r="G18" s="117"/>
      <c r="H18" s="86"/>
      <c r="I18" s="117"/>
      <c r="J18" s="117"/>
      <c r="K18" s="86"/>
      <c r="L18" s="86"/>
      <c r="M18" s="118"/>
      <c r="N18" s="119"/>
      <c r="O18" s="120"/>
      <c r="P18" s="121"/>
      <c r="Q18" s="86"/>
      <c r="R18" s="121" t="s">
        <v>260</v>
      </c>
      <c r="S18" s="314" t="s">
        <v>247</v>
      </c>
      <c r="T18" s="315">
        <v>2.3030627090044447</v>
      </c>
      <c r="U18" s="340"/>
    </row>
    <row r="19" spans="1:21" ht="13.8" x14ac:dyDescent="0.3">
      <c r="B19" s="295" t="s">
        <v>233</v>
      </c>
      <c r="C19" s="290"/>
      <c r="D19" s="291"/>
      <c r="E19" s="290"/>
      <c r="F19" s="290"/>
      <c r="G19" s="290"/>
      <c r="H19" s="291"/>
      <c r="I19" s="290"/>
      <c r="J19" s="290"/>
      <c r="K19" s="291"/>
      <c r="L19" s="291"/>
      <c r="M19" s="292"/>
      <c r="N19" s="296"/>
      <c r="O19" s="293"/>
      <c r="P19" s="294"/>
      <c r="Q19" s="291"/>
      <c r="R19" s="294" t="s">
        <v>260</v>
      </c>
      <c r="S19" s="297">
        <v>0</v>
      </c>
      <c r="T19" s="308">
        <v>5.5628884799999998</v>
      </c>
      <c r="U19" s="340"/>
    </row>
    <row r="20" spans="1:21" ht="13.8" x14ac:dyDescent="0.3">
      <c r="U20" s="340"/>
    </row>
    <row r="21" spans="1:21" ht="13.8" x14ac:dyDescent="0.3">
      <c r="B21" s="155" t="s">
        <v>225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232"/>
      <c r="S21" s="155"/>
      <c r="T21" s="155"/>
      <c r="U21" s="340" t="s">
        <v>261</v>
      </c>
    </row>
    <row r="22" spans="1:21" ht="13.8" x14ac:dyDescent="0.3">
      <c r="B22" s="318" t="s">
        <v>213</v>
      </c>
      <c r="C22" s="169"/>
      <c r="D22" s="16"/>
      <c r="E22" s="169"/>
      <c r="F22" s="201" t="s">
        <v>11</v>
      </c>
      <c r="G22" s="169"/>
      <c r="H22" s="16"/>
      <c r="I22" s="169"/>
      <c r="J22" s="201" t="s">
        <v>11</v>
      </c>
      <c r="K22" s="16"/>
      <c r="L22" s="16"/>
      <c r="M22" s="187" t="s">
        <v>11</v>
      </c>
      <c r="N22" s="186"/>
      <c r="O22" s="20"/>
      <c r="P22" s="188" t="s">
        <v>211</v>
      </c>
      <c r="Q22" s="20"/>
      <c r="R22" s="188" t="s">
        <v>244</v>
      </c>
      <c r="S22" s="319" t="s">
        <v>247</v>
      </c>
      <c r="T22" s="181">
        <f>T23</f>
        <v>866684.1</v>
      </c>
      <c r="U22" s="340"/>
    </row>
    <row r="23" spans="1:21" ht="13.8" outlineLevel="1" x14ac:dyDescent="0.3">
      <c r="B23" s="341" t="s">
        <v>227</v>
      </c>
      <c r="C23" s="169"/>
      <c r="D23" s="16"/>
      <c r="E23" s="169"/>
      <c r="F23" s="169"/>
      <c r="G23" s="169"/>
      <c r="H23" s="16"/>
      <c r="I23" s="169"/>
      <c r="J23" s="169"/>
      <c r="K23" s="16"/>
      <c r="L23" s="16"/>
      <c r="M23" s="187"/>
      <c r="N23" s="186"/>
      <c r="O23" s="20"/>
      <c r="P23" s="188"/>
      <c r="Q23" s="20"/>
      <c r="R23" s="188" t="s">
        <v>244</v>
      </c>
      <c r="S23" s="320" t="s">
        <v>247</v>
      </c>
      <c r="T23" s="321">
        <v>866684.1</v>
      </c>
      <c r="U23" s="340"/>
    </row>
    <row r="24" spans="1:21" ht="13.8" x14ac:dyDescent="0.3">
      <c r="B24" s="213" t="s">
        <v>228</v>
      </c>
      <c r="C24" s="214" t="s">
        <v>11</v>
      </c>
      <c r="D24" s="156"/>
      <c r="E24" s="215"/>
      <c r="F24" s="215"/>
      <c r="G24" s="215"/>
      <c r="H24" s="156"/>
      <c r="I24" s="215"/>
      <c r="J24" s="215"/>
      <c r="K24" s="156"/>
      <c r="L24" s="156"/>
      <c r="M24" s="214"/>
      <c r="N24" s="216"/>
      <c r="O24" s="217"/>
      <c r="P24" s="218"/>
      <c r="Q24" s="217"/>
      <c r="R24" s="218" t="s">
        <v>263</v>
      </c>
      <c r="S24" s="322" t="s">
        <v>247</v>
      </c>
      <c r="T24" s="321">
        <v>174933.6</v>
      </c>
      <c r="U24" s="340" t="s">
        <v>262</v>
      </c>
    </row>
    <row r="25" spans="1:21" ht="13.8" x14ac:dyDescent="0.3">
      <c r="B25" s="342"/>
      <c r="C25" s="187"/>
      <c r="D25" s="16"/>
      <c r="E25" s="169"/>
      <c r="F25" s="169"/>
      <c r="G25" s="169"/>
      <c r="H25" s="16"/>
      <c r="I25" s="169"/>
      <c r="J25" s="169"/>
      <c r="K25" s="16"/>
      <c r="L25" s="16"/>
      <c r="M25" s="187"/>
      <c r="N25" s="186"/>
      <c r="O25" s="20"/>
      <c r="P25" s="188"/>
      <c r="Q25" s="20"/>
      <c r="R25" s="188"/>
      <c r="S25" s="319"/>
      <c r="T25" s="181"/>
      <c r="U25" s="340"/>
    </row>
    <row r="26" spans="1:21" ht="13.8" x14ac:dyDescent="0.3">
      <c r="B26" s="1" t="s">
        <v>264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46"/>
      <c r="S26" s="1"/>
      <c r="T26" s="1"/>
      <c r="U26" s="340"/>
    </row>
    <row r="27" spans="1:21" ht="13.8" x14ac:dyDescent="0.3">
      <c r="B27" s="46" t="s">
        <v>254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2" t="s">
        <v>265</v>
      </c>
      <c r="S27" s="312" t="s">
        <v>247</v>
      </c>
      <c r="T27" s="305">
        <v>3323.78</v>
      </c>
      <c r="U27" s="340"/>
    </row>
    <row r="28" spans="1:21" ht="13.8" x14ac:dyDescent="0.3">
      <c r="B28" s="86" t="s">
        <v>255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225" t="s">
        <v>265</v>
      </c>
      <c r="S28" s="314" t="s">
        <v>247</v>
      </c>
      <c r="T28" s="306">
        <v>96183.24</v>
      </c>
      <c r="U28" s="340"/>
    </row>
    <row r="29" spans="1:21" ht="13.8" x14ac:dyDescent="0.3">
      <c r="U29" s="340"/>
    </row>
    <row r="30" spans="1:21" s="35" customFormat="1" ht="13.8" x14ac:dyDescent="0.3">
      <c r="A30" s="34"/>
      <c r="B30" s="155" t="s">
        <v>226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232"/>
      <c r="S30" s="155"/>
      <c r="T30" s="155"/>
      <c r="U30" s="340"/>
    </row>
    <row r="31" spans="1:21" ht="13.8" x14ac:dyDescent="0.3">
      <c r="A31" s="34"/>
      <c r="B31" s="202" t="s">
        <v>237</v>
      </c>
      <c r="C31" s="201" t="s">
        <v>11</v>
      </c>
      <c r="D31" s="202"/>
      <c r="E31" s="34"/>
      <c r="F31" s="34"/>
      <c r="G31" s="201"/>
      <c r="H31" s="201"/>
      <c r="I31" s="34"/>
      <c r="J31" s="34"/>
      <c r="K31" s="34"/>
      <c r="L31" s="34"/>
      <c r="M31" s="34"/>
      <c r="N31" s="201" t="s">
        <v>11</v>
      </c>
      <c r="O31" s="201"/>
      <c r="P31" s="177" t="s">
        <v>209</v>
      </c>
      <c r="Q31" s="201"/>
      <c r="R31" s="203" t="s">
        <v>245</v>
      </c>
      <c r="S31" s="347">
        <f>SUM(S33:S34)</f>
        <v>624282.99158819742</v>
      </c>
      <c r="T31" s="347">
        <f>SUM(T33:T34)</f>
        <v>713294.45752525772</v>
      </c>
      <c r="U31" s="340"/>
    </row>
    <row r="32" spans="1:21" ht="27.6" x14ac:dyDescent="0.3">
      <c r="A32" s="34"/>
      <c r="B32" s="219" t="s">
        <v>234</v>
      </c>
      <c r="C32" s="194"/>
      <c r="D32" s="226"/>
      <c r="E32" s="220"/>
      <c r="F32" s="220"/>
      <c r="G32" s="194"/>
      <c r="H32" s="194"/>
      <c r="I32" s="220"/>
      <c r="J32" s="220"/>
      <c r="K32" s="220"/>
      <c r="L32" s="220"/>
      <c r="M32" s="220"/>
      <c r="N32" s="194"/>
      <c r="O32" s="194"/>
      <c r="P32" s="221"/>
      <c r="Q32" s="194"/>
      <c r="R32" s="221" t="s">
        <v>245</v>
      </c>
      <c r="S32" s="312" t="s">
        <v>247</v>
      </c>
      <c r="T32" s="312" t="s">
        <v>247</v>
      </c>
      <c r="U32" s="310" t="s">
        <v>267</v>
      </c>
    </row>
    <row r="33" spans="1:21" ht="13.8" x14ac:dyDescent="0.3">
      <c r="A33" s="34"/>
      <c r="B33" s="204" t="s">
        <v>236</v>
      </c>
      <c r="C33" s="201"/>
      <c r="D33" s="202"/>
      <c r="E33" s="34"/>
      <c r="F33" s="34"/>
      <c r="G33" s="201"/>
      <c r="H33" s="201"/>
      <c r="I33" s="34"/>
      <c r="J33" s="34"/>
      <c r="K33" s="34"/>
      <c r="L33" s="34"/>
      <c r="M33" s="34"/>
      <c r="N33" s="201"/>
      <c r="O33" s="201"/>
      <c r="P33" s="203"/>
      <c r="Q33" s="201"/>
      <c r="R33" s="203" t="s">
        <v>245</v>
      </c>
      <c r="S33" s="307">
        <v>603129.29158819746</v>
      </c>
      <c r="T33" s="307">
        <v>695942.45752525772</v>
      </c>
      <c r="U33" s="340" t="s">
        <v>268</v>
      </c>
    </row>
    <row r="34" spans="1:21" ht="27.6" x14ac:dyDescent="0.3">
      <c r="A34" s="34"/>
      <c r="B34" s="222" t="s">
        <v>235</v>
      </c>
      <c r="C34" s="223"/>
      <c r="D34" s="227"/>
      <c r="E34" s="224"/>
      <c r="F34" s="224"/>
      <c r="G34" s="223"/>
      <c r="H34" s="223"/>
      <c r="I34" s="224"/>
      <c r="J34" s="224"/>
      <c r="K34" s="224"/>
      <c r="L34" s="224"/>
      <c r="M34" s="224"/>
      <c r="N34" s="223"/>
      <c r="O34" s="223"/>
      <c r="P34" s="225"/>
      <c r="Q34" s="223"/>
      <c r="R34" s="225" t="s">
        <v>245</v>
      </c>
      <c r="S34" s="348">
        <f>SUM(S35:S36)</f>
        <v>21153.7</v>
      </c>
      <c r="T34" s="348">
        <f>SUM(T35:T36)</f>
        <v>17352</v>
      </c>
      <c r="U34" s="310" t="s">
        <v>269</v>
      </c>
    </row>
    <row r="35" spans="1:21" ht="13.8" x14ac:dyDescent="0.3">
      <c r="A35" s="34"/>
      <c r="B35" s="228" t="s">
        <v>238</v>
      </c>
      <c r="C35" s="194"/>
      <c r="D35" s="226"/>
      <c r="E35" s="220"/>
      <c r="F35" s="220"/>
      <c r="G35" s="194"/>
      <c r="H35" s="194"/>
      <c r="I35" s="220"/>
      <c r="J35" s="220"/>
      <c r="K35" s="220"/>
      <c r="L35" s="220"/>
      <c r="M35" s="220"/>
      <c r="N35" s="194"/>
      <c r="O35" s="194"/>
      <c r="P35" s="221"/>
      <c r="Q35" s="194"/>
      <c r="R35" s="221" t="s">
        <v>245</v>
      </c>
      <c r="S35" s="349">
        <v>19413</v>
      </c>
      <c r="T35" s="349">
        <v>15928</v>
      </c>
      <c r="U35" s="340"/>
    </row>
    <row r="36" spans="1:21" ht="13.8" x14ac:dyDescent="0.3">
      <c r="A36" s="34"/>
      <c r="B36" s="229" t="s">
        <v>239</v>
      </c>
      <c r="C36" s="223"/>
      <c r="D36" s="227"/>
      <c r="E36" s="224"/>
      <c r="F36" s="224"/>
      <c r="G36" s="223"/>
      <c r="H36" s="223"/>
      <c r="I36" s="224"/>
      <c r="J36" s="224"/>
      <c r="K36" s="224"/>
      <c r="L36" s="224"/>
      <c r="M36" s="224"/>
      <c r="N36" s="223"/>
      <c r="O36" s="223"/>
      <c r="P36" s="225"/>
      <c r="Q36" s="223"/>
      <c r="R36" s="225" t="s">
        <v>245</v>
      </c>
      <c r="S36" s="347">
        <v>1740.7</v>
      </c>
      <c r="T36" s="347">
        <v>1424</v>
      </c>
      <c r="U36" s="340"/>
    </row>
    <row r="37" spans="1:21" ht="13.8" x14ac:dyDescent="0.3">
      <c r="A37" s="34"/>
      <c r="B37" s="202"/>
      <c r="C37" s="201"/>
      <c r="D37" s="202"/>
      <c r="E37" s="34"/>
      <c r="F37" s="34"/>
      <c r="G37" s="201"/>
      <c r="H37" s="201"/>
      <c r="I37" s="34"/>
      <c r="J37" s="34"/>
      <c r="K37" s="34"/>
      <c r="L37" s="34"/>
      <c r="M37" s="34"/>
      <c r="N37" s="201"/>
      <c r="O37" s="201"/>
      <c r="P37" s="203"/>
      <c r="Q37" s="201"/>
      <c r="R37" s="203"/>
      <c r="S37" s="324"/>
      <c r="T37" s="324"/>
      <c r="U37" s="340"/>
    </row>
    <row r="38" spans="1:21" ht="13.8" x14ac:dyDescent="0.3">
      <c r="A38" s="23"/>
      <c r="B38" s="154" t="s">
        <v>115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233"/>
      <c r="S38" s="157"/>
      <c r="T38" s="157"/>
      <c r="U38" s="340"/>
    </row>
    <row r="39" spans="1:21" ht="13.8" x14ac:dyDescent="0.3">
      <c r="A39" s="34"/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70"/>
      <c r="S39" s="159"/>
      <c r="T39" s="159"/>
      <c r="U39" s="340"/>
    </row>
    <row r="40" spans="1:21" ht="13.8" x14ac:dyDescent="0.3">
      <c r="B40" s="155" t="s">
        <v>364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232"/>
      <c r="S40" s="155"/>
      <c r="T40" s="155"/>
      <c r="U40" s="340"/>
    </row>
    <row r="41" spans="1:21" ht="13.8" x14ac:dyDescent="0.3">
      <c r="A41" s="35"/>
      <c r="B41" s="184" t="s">
        <v>271</v>
      </c>
      <c r="C41" s="188"/>
      <c r="D41" s="188" t="s">
        <v>11</v>
      </c>
      <c r="E41" s="188"/>
      <c r="F41" s="205"/>
      <c r="G41" s="16"/>
      <c r="H41" s="205"/>
      <c r="I41" s="205"/>
      <c r="J41" s="205"/>
      <c r="K41" s="205"/>
      <c r="L41" s="16"/>
      <c r="M41" s="16"/>
      <c r="N41" s="16"/>
      <c r="O41" s="189"/>
      <c r="P41" s="188" t="s">
        <v>88</v>
      </c>
      <c r="Q41" s="206" t="s">
        <v>12</v>
      </c>
      <c r="R41" s="180" t="s">
        <v>195</v>
      </c>
      <c r="S41" s="307">
        <f>SUM(S42:S44)</f>
        <v>14798</v>
      </c>
      <c r="T41" s="307">
        <f>SUM(T42:T44)</f>
        <v>16971</v>
      </c>
      <c r="U41" s="340" t="s">
        <v>270</v>
      </c>
    </row>
    <row r="42" spans="1:21" ht="13.8" outlineLevel="1" x14ac:dyDescent="0.3">
      <c r="A42" s="35"/>
      <c r="B42" s="163" t="s">
        <v>234</v>
      </c>
      <c r="C42" s="188"/>
      <c r="D42" s="188"/>
      <c r="E42" s="188"/>
      <c r="F42" s="205"/>
      <c r="G42" s="16"/>
      <c r="H42" s="205"/>
      <c r="I42" s="205"/>
      <c r="J42" s="205"/>
      <c r="K42" s="205"/>
      <c r="L42" s="16"/>
      <c r="M42" s="16"/>
      <c r="N42" s="16"/>
      <c r="O42" s="189"/>
      <c r="P42" s="188"/>
      <c r="Q42" s="206"/>
      <c r="R42" s="180" t="s">
        <v>195</v>
      </c>
      <c r="S42" s="76">
        <v>958</v>
      </c>
      <c r="T42" s="76">
        <v>1196</v>
      </c>
      <c r="U42" s="340"/>
    </row>
    <row r="43" spans="1:21" ht="13.8" outlineLevel="1" x14ac:dyDescent="0.3">
      <c r="A43" s="35"/>
      <c r="B43" s="163" t="s">
        <v>236</v>
      </c>
      <c r="C43" s="188"/>
      <c r="D43" s="188"/>
      <c r="E43" s="188"/>
      <c r="F43" s="205"/>
      <c r="G43" s="16"/>
      <c r="H43" s="205"/>
      <c r="I43" s="205"/>
      <c r="J43" s="205"/>
      <c r="K43" s="205"/>
      <c r="L43" s="16"/>
      <c r="M43" s="16"/>
      <c r="N43" s="16"/>
      <c r="O43" s="189"/>
      <c r="P43" s="188"/>
      <c r="Q43" s="206"/>
      <c r="R43" s="180" t="s">
        <v>195</v>
      </c>
      <c r="S43" s="76">
        <v>13138</v>
      </c>
      <c r="T43" s="76">
        <v>15027</v>
      </c>
      <c r="U43" s="340"/>
    </row>
    <row r="44" spans="1:21" ht="13.8" outlineLevel="1" x14ac:dyDescent="0.3">
      <c r="A44" s="35"/>
      <c r="B44" s="163" t="s">
        <v>235</v>
      </c>
      <c r="C44" s="188"/>
      <c r="D44" s="188"/>
      <c r="E44" s="188"/>
      <c r="F44" s="205"/>
      <c r="G44" s="16"/>
      <c r="H44" s="205"/>
      <c r="I44" s="205"/>
      <c r="J44" s="205"/>
      <c r="K44" s="205"/>
      <c r="L44" s="16"/>
      <c r="M44" s="16"/>
      <c r="N44" s="16"/>
      <c r="O44" s="189"/>
      <c r="P44" s="188"/>
      <c r="Q44" s="206"/>
      <c r="R44" s="180" t="s">
        <v>195</v>
      </c>
      <c r="S44" s="76">
        <v>702</v>
      </c>
      <c r="T44" s="76">
        <v>748</v>
      </c>
      <c r="U44" s="340"/>
    </row>
    <row r="45" spans="1:21" ht="13.8" x14ac:dyDescent="0.3">
      <c r="A45" s="35"/>
      <c r="B45" s="184" t="s">
        <v>174</v>
      </c>
      <c r="C45" s="188"/>
      <c r="D45" s="205"/>
      <c r="E45" s="188"/>
      <c r="F45" s="205"/>
      <c r="G45" s="188"/>
      <c r="H45" s="205"/>
      <c r="I45" s="205"/>
      <c r="J45" s="205"/>
      <c r="K45" s="205"/>
      <c r="L45" s="188"/>
      <c r="M45" s="188"/>
      <c r="N45" s="206"/>
      <c r="O45" s="189"/>
      <c r="P45" s="207"/>
      <c r="Q45" s="16"/>
      <c r="R45" s="180" t="s">
        <v>195</v>
      </c>
      <c r="S45" s="76">
        <f>SUM(S46:S48)</f>
        <v>14856</v>
      </c>
      <c r="T45" s="76">
        <f>SUM(T46:T48)</f>
        <v>19267</v>
      </c>
      <c r="U45" s="340"/>
    </row>
    <row r="46" spans="1:21" ht="13.8" outlineLevel="1" x14ac:dyDescent="0.3">
      <c r="A46" s="35"/>
      <c r="B46" s="163" t="s">
        <v>234</v>
      </c>
      <c r="C46" s="188"/>
      <c r="D46" s="205"/>
      <c r="E46" s="188"/>
      <c r="F46" s="205"/>
      <c r="G46" s="188"/>
      <c r="H46" s="205"/>
      <c r="I46" s="205"/>
      <c r="J46" s="205"/>
      <c r="K46" s="205"/>
      <c r="L46" s="188"/>
      <c r="M46" s="188"/>
      <c r="N46" s="206"/>
      <c r="O46" s="189"/>
      <c r="P46" s="207"/>
      <c r="Q46" s="16"/>
      <c r="R46" s="180" t="s">
        <v>195</v>
      </c>
      <c r="S46" s="76">
        <v>974</v>
      </c>
      <c r="T46" s="76">
        <v>1369</v>
      </c>
      <c r="U46" s="340"/>
    </row>
    <row r="47" spans="1:21" ht="13.8" outlineLevel="1" x14ac:dyDescent="0.3">
      <c r="A47" s="35"/>
      <c r="B47" s="163" t="s">
        <v>236</v>
      </c>
      <c r="C47" s="188"/>
      <c r="D47" s="205"/>
      <c r="E47" s="188"/>
      <c r="F47" s="205"/>
      <c r="G47" s="188"/>
      <c r="H47" s="205"/>
      <c r="I47" s="205"/>
      <c r="J47" s="205"/>
      <c r="K47" s="205"/>
      <c r="L47" s="188"/>
      <c r="M47" s="188"/>
      <c r="N47" s="206"/>
      <c r="O47" s="189"/>
      <c r="P47" s="207"/>
      <c r="Q47" s="16"/>
      <c r="R47" s="180" t="s">
        <v>195</v>
      </c>
      <c r="S47" s="76">
        <v>13158</v>
      </c>
      <c r="T47" s="76">
        <v>17132</v>
      </c>
      <c r="U47" s="340"/>
    </row>
    <row r="48" spans="1:21" ht="13.8" outlineLevel="1" x14ac:dyDescent="0.3">
      <c r="A48" s="35"/>
      <c r="B48" s="163" t="s">
        <v>235</v>
      </c>
      <c r="C48" s="188"/>
      <c r="D48" s="205"/>
      <c r="E48" s="188"/>
      <c r="F48" s="205"/>
      <c r="G48" s="188"/>
      <c r="H48" s="205"/>
      <c r="I48" s="205"/>
      <c r="J48" s="205"/>
      <c r="K48" s="205"/>
      <c r="L48" s="188"/>
      <c r="M48" s="188"/>
      <c r="N48" s="206"/>
      <c r="O48" s="189"/>
      <c r="P48" s="207"/>
      <c r="Q48" s="16"/>
      <c r="R48" s="180" t="s">
        <v>195</v>
      </c>
      <c r="S48" s="76">
        <v>724</v>
      </c>
      <c r="T48" s="76">
        <v>766</v>
      </c>
      <c r="U48" s="340"/>
    </row>
    <row r="49" spans="1:22" ht="27.6" x14ac:dyDescent="0.3">
      <c r="A49" s="35"/>
      <c r="B49" s="162" t="s">
        <v>370</v>
      </c>
      <c r="C49" s="188"/>
      <c r="D49" s="205"/>
      <c r="E49" s="188"/>
      <c r="F49" s="205"/>
      <c r="G49" s="188"/>
      <c r="H49" s="205"/>
      <c r="I49" s="205"/>
      <c r="J49" s="205"/>
      <c r="K49" s="205"/>
      <c r="L49" s="188"/>
      <c r="M49" s="188"/>
      <c r="N49" s="206"/>
      <c r="O49" s="189"/>
      <c r="P49" s="207"/>
      <c r="Q49" s="16"/>
      <c r="R49" s="180" t="s">
        <v>195</v>
      </c>
      <c r="S49" s="76">
        <f>SUM(S50:S52)</f>
        <v>24463</v>
      </c>
      <c r="T49" s="76">
        <f>SUM(T50:T52)</f>
        <v>31297</v>
      </c>
      <c r="U49" s="340"/>
    </row>
    <row r="50" spans="1:22" ht="13.8" outlineLevel="1" x14ac:dyDescent="0.3">
      <c r="A50" s="35"/>
      <c r="B50" s="163" t="s">
        <v>234</v>
      </c>
      <c r="C50" s="188"/>
      <c r="D50" s="205"/>
      <c r="E50" s="188"/>
      <c r="F50" s="205"/>
      <c r="G50" s="188"/>
      <c r="H50" s="205"/>
      <c r="I50" s="205"/>
      <c r="J50" s="205"/>
      <c r="K50" s="205"/>
      <c r="L50" s="188"/>
      <c r="M50" s="188"/>
      <c r="N50" s="206"/>
      <c r="O50" s="189"/>
      <c r="P50" s="207"/>
      <c r="Q50" s="16"/>
      <c r="R50" s="180" t="s">
        <v>195</v>
      </c>
      <c r="S50" s="76">
        <v>976</v>
      </c>
      <c r="T50" s="76">
        <v>1371</v>
      </c>
      <c r="U50" s="340"/>
    </row>
    <row r="51" spans="1:22" ht="13.8" outlineLevel="1" x14ac:dyDescent="0.3">
      <c r="A51" s="35"/>
      <c r="B51" s="163" t="s">
        <v>236</v>
      </c>
      <c r="C51" s="188"/>
      <c r="D51" s="205"/>
      <c r="E51" s="188"/>
      <c r="F51" s="205"/>
      <c r="G51" s="188"/>
      <c r="H51" s="205"/>
      <c r="I51" s="205"/>
      <c r="J51" s="205"/>
      <c r="K51" s="205"/>
      <c r="L51" s="188"/>
      <c r="M51" s="188"/>
      <c r="N51" s="206"/>
      <c r="O51" s="189"/>
      <c r="P51" s="207"/>
      <c r="Q51" s="16"/>
      <c r="R51" s="180" t="s">
        <v>195</v>
      </c>
      <c r="S51" s="76">
        <v>21303</v>
      </c>
      <c r="T51" s="76">
        <v>27525</v>
      </c>
      <c r="U51" s="340"/>
    </row>
    <row r="52" spans="1:22" ht="13.8" outlineLevel="1" x14ac:dyDescent="0.3">
      <c r="A52" s="35"/>
      <c r="B52" s="200" t="s">
        <v>235</v>
      </c>
      <c r="C52" s="252"/>
      <c r="D52" s="251"/>
      <c r="E52" s="252"/>
      <c r="F52" s="251"/>
      <c r="G52" s="252"/>
      <c r="H52" s="251"/>
      <c r="I52" s="251"/>
      <c r="J52" s="251"/>
      <c r="K52" s="251"/>
      <c r="L52" s="252"/>
      <c r="M52" s="252"/>
      <c r="N52" s="254"/>
      <c r="O52" s="253"/>
      <c r="P52" s="429"/>
      <c r="Q52" s="151"/>
      <c r="R52" s="198" t="s">
        <v>195</v>
      </c>
      <c r="S52" s="354">
        <v>2184</v>
      </c>
      <c r="T52" s="354">
        <v>2401</v>
      </c>
      <c r="U52" s="340"/>
    </row>
    <row r="53" spans="1:22" ht="13.8" x14ac:dyDescent="0.3">
      <c r="A53" s="35"/>
      <c r="B53" s="184" t="s">
        <v>175</v>
      </c>
      <c r="C53" s="188"/>
      <c r="D53" s="205"/>
      <c r="E53" s="188"/>
      <c r="F53" s="205"/>
      <c r="G53" s="188"/>
      <c r="H53" s="205"/>
      <c r="I53" s="205"/>
      <c r="J53" s="205"/>
      <c r="K53" s="205"/>
      <c r="L53" s="188"/>
      <c r="M53" s="188"/>
      <c r="N53" s="206"/>
      <c r="O53" s="189"/>
      <c r="P53" s="207"/>
      <c r="Q53" s="16"/>
      <c r="R53" s="180" t="s">
        <v>195</v>
      </c>
      <c r="S53" s="431"/>
      <c r="T53" s="430"/>
      <c r="U53" s="340"/>
    </row>
    <row r="54" spans="1:22" ht="13.8" outlineLevel="1" x14ac:dyDescent="0.3">
      <c r="A54" s="35"/>
      <c r="B54" s="163" t="s">
        <v>234</v>
      </c>
      <c r="C54" s="188"/>
      <c r="D54" s="205"/>
      <c r="E54" s="188"/>
      <c r="F54" s="205"/>
      <c r="G54" s="188"/>
      <c r="H54" s="205"/>
      <c r="I54" s="205"/>
      <c r="J54" s="205"/>
      <c r="K54" s="205"/>
      <c r="L54" s="188"/>
      <c r="M54" s="188"/>
      <c r="N54" s="206"/>
      <c r="O54" s="189"/>
      <c r="P54" s="207"/>
      <c r="Q54" s="16"/>
      <c r="R54" s="180" t="s">
        <v>195</v>
      </c>
      <c r="S54" s="431"/>
      <c r="T54" s="430"/>
      <c r="U54" s="340"/>
    </row>
    <row r="55" spans="1:22" ht="13.8" outlineLevel="1" x14ac:dyDescent="0.3">
      <c r="A55" s="35"/>
      <c r="B55" s="163" t="s">
        <v>236</v>
      </c>
      <c r="C55" s="188"/>
      <c r="D55" s="205"/>
      <c r="E55" s="188"/>
      <c r="F55" s="205"/>
      <c r="G55" s="188"/>
      <c r="H55" s="205"/>
      <c r="I55" s="205"/>
      <c r="J55" s="205"/>
      <c r="K55" s="205"/>
      <c r="L55" s="188"/>
      <c r="M55" s="188"/>
      <c r="N55" s="206"/>
      <c r="O55" s="189"/>
      <c r="P55" s="207"/>
      <c r="Q55" s="16"/>
      <c r="R55" s="180" t="s">
        <v>195</v>
      </c>
      <c r="S55" s="431"/>
      <c r="T55" s="430"/>
      <c r="U55" s="340"/>
    </row>
    <row r="56" spans="1:22" ht="13.8" outlineLevel="1" x14ac:dyDescent="0.3">
      <c r="A56" s="35"/>
      <c r="B56" s="163" t="s">
        <v>235</v>
      </c>
      <c r="C56" s="188"/>
      <c r="D56" s="205"/>
      <c r="E56" s="188"/>
      <c r="F56" s="205"/>
      <c r="G56" s="188"/>
      <c r="H56" s="205"/>
      <c r="I56" s="205"/>
      <c r="J56" s="205"/>
      <c r="K56" s="205"/>
      <c r="L56" s="188"/>
      <c r="M56" s="188"/>
      <c r="N56" s="206"/>
      <c r="O56" s="189"/>
      <c r="P56" s="207"/>
      <c r="Q56" s="16"/>
      <c r="R56" s="180" t="s">
        <v>195</v>
      </c>
      <c r="S56" s="431"/>
      <c r="T56" s="430"/>
      <c r="U56" s="340"/>
    </row>
    <row r="57" spans="1:22" ht="13.8" x14ac:dyDescent="0.3">
      <c r="A57" s="35"/>
      <c r="B57" s="184" t="s">
        <v>369</v>
      </c>
      <c r="C57" s="188"/>
      <c r="D57" s="205"/>
      <c r="E57" s="188"/>
      <c r="F57" s="205"/>
      <c r="G57" s="188"/>
      <c r="H57" s="205"/>
      <c r="I57" s="205"/>
      <c r="J57" s="205"/>
      <c r="K57" s="205"/>
      <c r="L57" s="188"/>
      <c r="M57" s="188"/>
      <c r="N57" s="206"/>
      <c r="O57" s="189"/>
      <c r="P57" s="207"/>
      <c r="Q57" s="16"/>
      <c r="R57" s="180" t="s">
        <v>195</v>
      </c>
      <c r="S57" s="431"/>
      <c r="T57" s="431"/>
      <c r="U57" s="340"/>
    </row>
    <row r="58" spans="1:22" ht="13.8" outlineLevel="1" x14ac:dyDescent="0.3">
      <c r="A58" s="35"/>
      <c r="B58" s="163" t="s">
        <v>234</v>
      </c>
      <c r="C58" s="188"/>
      <c r="D58" s="205"/>
      <c r="E58" s="188"/>
      <c r="F58" s="205"/>
      <c r="G58" s="188"/>
      <c r="H58" s="205"/>
      <c r="I58" s="205"/>
      <c r="J58" s="205"/>
      <c r="K58" s="205"/>
      <c r="L58" s="188"/>
      <c r="M58" s="188"/>
      <c r="N58" s="206"/>
      <c r="O58" s="189"/>
      <c r="P58" s="207"/>
      <c r="Q58" s="16"/>
      <c r="R58" s="180" t="s">
        <v>195</v>
      </c>
      <c r="S58" s="431"/>
      <c r="T58" s="431"/>
      <c r="U58" s="340"/>
    </row>
    <row r="59" spans="1:22" ht="13.8" outlineLevel="1" x14ac:dyDescent="0.3">
      <c r="A59" s="35"/>
      <c r="B59" s="163" t="s">
        <v>236</v>
      </c>
      <c r="C59" s="188"/>
      <c r="D59" s="205"/>
      <c r="E59" s="188"/>
      <c r="F59" s="205"/>
      <c r="G59" s="188"/>
      <c r="H59" s="205"/>
      <c r="I59" s="205"/>
      <c r="J59" s="205"/>
      <c r="K59" s="205"/>
      <c r="L59" s="188"/>
      <c r="M59" s="188"/>
      <c r="N59" s="206"/>
      <c r="O59" s="189"/>
      <c r="P59" s="207"/>
      <c r="Q59" s="16"/>
      <c r="R59" s="180" t="s">
        <v>195</v>
      </c>
      <c r="S59" s="431"/>
      <c r="T59" s="431"/>
      <c r="U59" s="340"/>
    </row>
    <row r="60" spans="1:22" ht="13.8" outlineLevel="1" x14ac:dyDescent="0.3">
      <c r="A60" s="35"/>
      <c r="B60" s="200" t="s">
        <v>235</v>
      </c>
      <c r="C60" s="252"/>
      <c r="D60" s="251"/>
      <c r="E60" s="252"/>
      <c r="F60" s="251"/>
      <c r="G60" s="252"/>
      <c r="H60" s="251"/>
      <c r="I60" s="251"/>
      <c r="J60" s="251"/>
      <c r="K60" s="251"/>
      <c r="L60" s="252"/>
      <c r="M60" s="252"/>
      <c r="N60" s="254"/>
      <c r="O60" s="253"/>
      <c r="P60" s="429"/>
      <c r="Q60" s="151"/>
      <c r="R60" s="198" t="s">
        <v>195</v>
      </c>
      <c r="S60" s="432"/>
      <c r="T60" s="432"/>
      <c r="U60" s="340"/>
    </row>
    <row r="61" spans="1:22" ht="13.8" x14ac:dyDescent="0.3">
      <c r="A61" s="35"/>
      <c r="B61" s="184" t="s">
        <v>348</v>
      </c>
      <c r="C61" s="188" t="s">
        <v>11</v>
      </c>
      <c r="D61" s="205"/>
      <c r="E61" s="188"/>
      <c r="F61" s="205"/>
      <c r="G61" s="205"/>
      <c r="H61" s="205"/>
      <c r="I61" s="205"/>
      <c r="J61" s="205"/>
      <c r="K61" s="205"/>
      <c r="L61" s="16"/>
      <c r="M61" s="16"/>
      <c r="N61" s="16"/>
      <c r="O61" s="189"/>
      <c r="P61" s="188" t="s">
        <v>89</v>
      </c>
      <c r="Q61" s="206" t="s">
        <v>12</v>
      </c>
      <c r="R61" s="180" t="s">
        <v>195</v>
      </c>
      <c r="S61" s="307">
        <v>14764</v>
      </c>
      <c r="T61" s="307">
        <v>16936</v>
      </c>
      <c r="U61" s="340"/>
    </row>
    <row r="62" spans="1:22" ht="13.8" x14ac:dyDescent="0.3">
      <c r="A62" s="35"/>
      <c r="B62" s="238" t="s">
        <v>176</v>
      </c>
      <c r="C62" s="217"/>
      <c r="D62" s="218" t="s">
        <v>11</v>
      </c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39"/>
      <c r="P62" s="218" t="s">
        <v>90</v>
      </c>
      <c r="Q62" s="240" t="s">
        <v>12</v>
      </c>
      <c r="R62" s="241" t="s">
        <v>195</v>
      </c>
      <c r="S62" s="326"/>
      <c r="T62" s="217"/>
      <c r="U62" s="340"/>
      <c r="V62" s="161"/>
    </row>
    <row r="63" spans="1:22" ht="13.8" x14ac:dyDescent="0.3">
      <c r="A63" s="35"/>
      <c r="B63" s="163" t="s">
        <v>177</v>
      </c>
      <c r="C63" s="20"/>
      <c r="D63" s="188" t="s">
        <v>11</v>
      </c>
      <c r="E63" s="20"/>
      <c r="F63" s="20"/>
      <c r="G63" s="16"/>
      <c r="H63" s="20"/>
      <c r="I63" s="20"/>
      <c r="J63" s="20"/>
      <c r="K63" s="20"/>
      <c r="L63" s="188"/>
      <c r="M63" s="16"/>
      <c r="N63" s="16"/>
      <c r="O63" s="16"/>
      <c r="P63" s="188" t="s">
        <v>90</v>
      </c>
      <c r="Q63" s="206" t="s">
        <v>12</v>
      </c>
      <c r="R63" s="180" t="s">
        <v>195</v>
      </c>
      <c r="S63" s="307">
        <v>13784</v>
      </c>
      <c r="T63" s="307">
        <v>15693</v>
      </c>
      <c r="U63" s="340"/>
    </row>
    <row r="64" spans="1:22" ht="13.8" x14ac:dyDescent="0.3">
      <c r="A64" s="35"/>
      <c r="B64" s="163" t="s">
        <v>178</v>
      </c>
      <c r="C64" s="20"/>
      <c r="D64" s="188" t="s">
        <v>11</v>
      </c>
      <c r="E64" s="20"/>
      <c r="F64" s="20"/>
      <c r="G64" s="16"/>
      <c r="H64" s="20"/>
      <c r="I64" s="20"/>
      <c r="J64" s="20"/>
      <c r="K64" s="20"/>
      <c r="L64" s="188"/>
      <c r="M64" s="16"/>
      <c r="N64" s="16"/>
      <c r="O64" s="16"/>
      <c r="P64" s="188" t="s">
        <v>90</v>
      </c>
      <c r="Q64" s="206" t="s">
        <v>12</v>
      </c>
      <c r="R64" s="180" t="s">
        <v>195</v>
      </c>
      <c r="S64" s="307">
        <v>1014</v>
      </c>
      <c r="T64" s="307">
        <v>1278</v>
      </c>
      <c r="U64" s="340"/>
    </row>
    <row r="65" spans="1:21" ht="13.8" x14ac:dyDescent="0.3">
      <c r="A65" s="35"/>
      <c r="B65" s="350" t="s">
        <v>272</v>
      </c>
      <c r="C65" s="205"/>
      <c r="D65" s="188" t="s">
        <v>11</v>
      </c>
      <c r="E65" s="205"/>
      <c r="F65" s="205"/>
      <c r="G65" s="16"/>
      <c r="H65" s="205"/>
      <c r="I65" s="16"/>
      <c r="J65" s="16"/>
      <c r="K65" s="205"/>
      <c r="L65" s="16"/>
      <c r="M65" s="188" t="s">
        <v>11</v>
      </c>
      <c r="N65" s="188" t="s">
        <v>11</v>
      </c>
      <c r="O65" s="189"/>
      <c r="P65" s="188" t="s">
        <v>90</v>
      </c>
      <c r="Q65" s="206" t="s">
        <v>12</v>
      </c>
      <c r="R65" s="180" t="s">
        <v>15</v>
      </c>
      <c r="S65" s="327">
        <f>S64/(S63+S64)*100</f>
        <v>6.8522773347749695</v>
      </c>
      <c r="T65" s="327">
        <f>T64/(T63+T64)*100</f>
        <v>7.5304931942725819</v>
      </c>
      <c r="U65" s="340"/>
    </row>
    <row r="66" spans="1:21" ht="13.8" x14ac:dyDescent="0.3">
      <c r="A66" s="35"/>
      <c r="B66" s="265" t="s">
        <v>179</v>
      </c>
      <c r="C66" s="242"/>
      <c r="D66" s="218" t="s">
        <v>11</v>
      </c>
      <c r="E66" s="218"/>
      <c r="F66" s="242"/>
      <c r="G66" s="156"/>
      <c r="H66" s="242"/>
      <c r="I66" s="242"/>
      <c r="J66" s="242"/>
      <c r="K66" s="242"/>
      <c r="L66" s="156"/>
      <c r="M66" s="156"/>
      <c r="N66" s="156"/>
      <c r="O66" s="239"/>
      <c r="P66" s="218" t="s">
        <v>90</v>
      </c>
      <c r="Q66" s="240" t="s">
        <v>12</v>
      </c>
      <c r="R66" s="243" t="s">
        <v>195</v>
      </c>
      <c r="S66" s="328">
        <v>2</v>
      </c>
      <c r="T66" s="328">
        <v>6</v>
      </c>
      <c r="U66" s="340"/>
    </row>
    <row r="67" spans="1:21" ht="13.8" x14ac:dyDescent="0.3">
      <c r="A67" s="35"/>
      <c r="B67" s="162" t="s">
        <v>180</v>
      </c>
      <c r="C67" s="205"/>
      <c r="D67" s="188" t="s">
        <v>11</v>
      </c>
      <c r="E67" s="188"/>
      <c r="F67" s="205"/>
      <c r="G67" s="16"/>
      <c r="H67" s="205"/>
      <c r="I67" s="205"/>
      <c r="J67" s="205"/>
      <c r="K67" s="205"/>
      <c r="L67" s="16"/>
      <c r="M67" s="16"/>
      <c r="N67" s="16"/>
      <c r="O67" s="189"/>
      <c r="P67" s="188" t="s">
        <v>90</v>
      </c>
      <c r="Q67" s="206" t="s">
        <v>12</v>
      </c>
      <c r="R67" s="180" t="s">
        <v>195</v>
      </c>
      <c r="S67" s="325">
        <v>17</v>
      </c>
      <c r="T67" s="325">
        <v>19</v>
      </c>
      <c r="U67" s="340"/>
    </row>
    <row r="68" spans="1:21" ht="13.8" x14ac:dyDescent="0.3">
      <c r="B68" s="162" t="s">
        <v>148</v>
      </c>
      <c r="C68" s="205"/>
      <c r="D68" s="188" t="s">
        <v>11</v>
      </c>
      <c r="E68" s="205"/>
      <c r="F68" s="205"/>
      <c r="G68" s="16"/>
      <c r="H68" s="205"/>
      <c r="I68" s="205"/>
      <c r="J68" s="16"/>
      <c r="K68" s="16"/>
      <c r="L68" s="16"/>
      <c r="N68" s="188" t="s">
        <v>11</v>
      </c>
      <c r="O68" s="188" t="s">
        <v>11</v>
      </c>
      <c r="P68" s="188" t="s">
        <v>90</v>
      </c>
      <c r="Q68" s="206" t="s">
        <v>12</v>
      </c>
      <c r="R68" s="180" t="s">
        <v>15</v>
      </c>
      <c r="S68" s="329">
        <f>S67/S41*100</f>
        <v>0.11488038924178942</v>
      </c>
      <c r="T68" s="329">
        <f>T67/T41*100</f>
        <v>0.11195568911672854</v>
      </c>
      <c r="U68" s="340"/>
    </row>
    <row r="69" spans="1:21" ht="41.4" x14ac:dyDescent="0.3">
      <c r="B69" s="244" t="s">
        <v>146</v>
      </c>
      <c r="C69" s="245"/>
      <c r="D69" s="22"/>
      <c r="E69" s="245"/>
      <c r="F69" s="246" t="s">
        <v>11</v>
      </c>
      <c r="G69" s="245"/>
      <c r="H69" s="245"/>
      <c r="I69" s="245"/>
      <c r="J69" s="245"/>
      <c r="K69" s="245"/>
      <c r="L69" s="22"/>
      <c r="M69" s="22"/>
      <c r="N69" s="22"/>
      <c r="O69" s="247"/>
      <c r="P69" s="246" t="s">
        <v>12</v>
      </c>
      <c r="Q69" s="248" t="s">
        <v>87</v>
      </c>
      <c r="R69" s="249" t="s">
        <v>195</v>
      </c>
      <c r="S69" s="330">
        <v>16</v>
      </c>
      <c r="T69" s="22">
        <v>4</v>
      </c>
      <c r="U69" s="310" t="s">
        <v>273</v>
      </c>
    </row>
    <row r="70" spans="1:21" ht="13.8" x14ac:dyDescent="0.3">
      <c r="B70" s="250" t="s">
        <v>147</v>
      </c>
      <c r="C70" s="251"/>
      <c r="D70" s="151"/>
      <c r="E70" s="251"/>
      <c r="F70" s="252" t="s">
        <v>11</v>
      </c>
      <c r="G70" s="251"/>
      <c r="H70" s="251"/>
      <c r="I70" s="251"/>
      <c r="J70" s="251"/>
      <c r="K70" s="251"/>
      <c r="L70" s="151"/>
      <c r="M70" s="151"/>
      <c r="N70" s="151"/>
      <c r="O70" s="253"/>
      <c r="P70" s="252" t="s">
        <v>12</v>
      </c>
      <c r="Q70" s="254" t="s">
        <v>87</v>
      </c>
      <c r="R70" s="198" t="s">
        <v>196</v>
      </c>
      <c r="S70" s="331">
        <v>451</v>
      </c>
      <c r="T70" s="331">
        <v>91</v>
      </c>
      <c r="U70" s="340"/>
    </row>
    <row r="71" spans="1:21" ht="13.8" x14ac:dyDescent="0.3">
      <c r="B71" s="162"/>
      <c r="C71" s="205"/>
      <c r="D71" s="188"/>
      <c r="E71" s="205"/>
      <c r="F71" s="205"/>
      <c r="G71" s="16"/>
      <c r="H71" s="205"/>
      <c r="I71" s="205"/>
      <c r="J71" s="16"/>
      <c r="K71" s="16"/>
      <c r="L71" s="16"/>
      <c r="N71" s="188"/>
      <c r="O71" s="188"/>
      <c r="P71" s="188"/>
      <c r="Q71" s="206"/>
      <c r="R71" s="180"/>
      <c r="S71" s="329"/>
      <c r="T71" s="329"/>
      <c r="U71" s="340"/>
    </row>
    <row r="72" spans="1:21" ht="13.8" x14ac:dyDescent="0.3">
      <c r="B72" s="155" t="s">
        <v>181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232"/>
      <c r="S72" s="155"/>
      <c r="T72" s="155"/>
      <c r="U72" s="340"/>
    </row>
    <row r="73" spans="1:21" ht="13.8" x14ac:dyDescent="0.3">
      <c r="B73" s="184" t="s">
        <v>154</v>
      </c>
      <c r="C73" s="179"/>
      <c r="D73" s="177" t="s">
        <v>11</v>
      </c>
      <c r="E73" s="179"/>
      <c r="F73" s="179"/>
      <c r="G73" s="16"/>
      <c r="H73" s="179"/>
      <c r="I73" s="179"/>
      <c r="J73" s="179"/>
      <c r="K73" s="179"/>
      <c r="L73" s="16"/>
      <c r="M73" s="16"/>
      <c r="N73" s="16"/>
      <c r="O73" s="162"/>
      <c r="P73" s="177" t="s">
        <v>88</v>
      </c>
      <c r="Q73" s="183" t="s">
        <v>12</v>
      </c>
      <c r="R73" s="177" t="s">
        <v>198</v>
      </c>
      <c r="S73" s="332">
        <f>SUM(S74:S75)</f>
        <v>14798</v>
      </c>
      <c r="T73" s="332">
        <f>SUM(T74:T75)</f>
        <v>16971</v>
      </c>
      <c r="U73" s="340"/>
    </row>
    <row r="74" spans="1:21" ht="13.8" x14ac:dyDescent="0.3">
      <c r="B74" s="255" t="s">
        <v>155</v>
      </c>
      <c r="C74" s="256" t="s">
        <v>11</v>
      </c>
      <c r="D74" s="256" t="s">
        <v>11</v>
      </c>
      <c r="E74" s="256" t="s">
        <v>11</v>
      </c>
      <c r="F74" s="22"/>
      <c r="G74" s="22"/>
      <c r="H74" s="257"/>
      <c r="I74" s="257"/>
      <c r="J74" s="22"/>
      <c r="K74" s="256" t="s">
        <v>11</v>
      </c>
      <c r="L74" s="22"/>
      <c r="M74" s="22"/>
      <c r="N74" s="256" t="s">
        <v>11</v>
      </c>
      <c r="O74" s="256" t="s">
        <v>11</v>
      </c>
      <c r="P74" s="256" t="s">
        <v>105</v>
      </c>
      <c r="Q74" s="258" t="s">
        <v>12</v>
      </c>
      <c r="R74" s="195" t="s">
        <v>198</v>
      </c>
      <c r="S74" s="333">
        <v>12050</v>
      </c>
      <c r="T74" s="333">
        <v>13969</v>
      </c>
      <c r="U74" s="340"/>
    </row>
    <row r="75" spans="1:21" ht="13.8" x14ac:dyDescent="0.3">
      <c r="B75" s="200" t="s">
        <v>156</v>
      </c>
      <c r="C75" s="259" t="s">
        <v>11</v>
      </c>
      <c r="D75" s="260"/>
      <c r="E75" s="259" t="s">
        <v>11</v>
      </c>
      <c r="F75" s="151"/>
      <c r="G75" s="260"/>
      <c r="H75" s="260"/>
      <c r="I75" s="260"/>
      <c r="J75" s="260"/>
      <c r="K75" s="259" t="s">
        <v>11</v>
      </c>
      <c r="L75" s="151"/>
      <c r="M75" s="151"/>
      <c r="N75" s="151"/>
      <c r="O75" s="259" t="s">
        <v>11</v>
      </c>
      <c r="P75" s="259" t="s">
        <v>105</v>
      </c>
      <c r="Q75" s="261" t="s">
        <v>12</v>
      </c>
      <c r="R75" s="259" t="s">
        <v>198</v>
      </c>
      <c r="S75" s="334">
        <v>2748</v>
      </c>
      <c r="T75" s="334">
        <v>3002</v>
      </c>
      <c r="U75" s="340"/>
    </row>
    <row r="76" spans="1:21" ht="13.8" x14ac:dyDescent="0.3">
      <c r="B76" s="184" t="s">
        <v>157</v>
      </c>
      <c r="C76" s="179"/>
      <c r="D76" s="177" t="s">
        <v>11</v>
      </c>
      <c r="E76" s="179"/>
      <c r="F76" s="179"/>
      <c r="G76" s="16"/>
      <c r="H76" s="179"/>
      <c r="I76" s="179"/>
      <c r="J76" s="179"/>
      <c r="K76" s="179"/>
      <c r="L76" s="16"/>
      <c r="M76" s="16"/>
      <c r="N76" s="16"/>
      <c r="O76" s="162"/>
      <c r="P76" s="183" t="s">
        <v>12</v>
      </c>
      <c r="Q76" s="183" t="s">
        <v>12</v>
      </c>
      <c r="R76" s="177" t="s">
        <v>198</v>
      </c>
      <c r="S76" s="332">
        <v>110</v>
      </c>
      <c r="T76" s="332">
        <v>131</v>
      </c>
      <c r="U76" s="340" t="s">
        <v>280</v>
      </c>
    </row>
    <row r="77" spans="1:21" ht="13.8" x14ac:dyDescent="0.3">
      <c r="B77" s="163" t="s">
        <v>158</v>
      </c>
      <c r="C77" s="179"/>
      <c r="D77" s="177" t="s">
        <v>11</v>
      </c>
      <c r="E77" s="179"/>
      <c r="F77" s="179"/>
      <c r="G77" s="16"/>
      <c r="H77" s="179"/>
      <c r="I77" s="179"/>
      <c r="J77" s="179"/>
      <c r="K77" s="179"/>
      <c r="L77" s="16"/>
      <c r="M77" s="16"/>
      <c r="N77" s="16"/>
      <c r="O77" s="162"/>
      <c r="P77" s="177" t="s">
        <v>105</v>
      </c>
      <c r="Q77" s="183" t="s">
        <v>12</v>
      </c>
      <c r="R77" s="177" t="s">
        <v>198</v>
      </c>
      <c r="S77" s="335">
        <v>39</v>
      </c>
      <c r="T77" s="335">
        <v>48</v>
      </c>
      <c r="U77" s="340" t="s">
        <v>280</v>
      </c>
    </row>
    <row r="78" spans="1:21" ht="13.8" x14ac:dyDescent="0.3">
      <c r="B78" s="356" t="s">
        <v>274</v>
      </c>
      <c r="C78" s="259"/>
      <c r="D78" s="260"/>
      <c r="E78" s="259"/>
      <c r="F78" s="151"/>
      <c r="G78" s="260"/>
      <c r="H78" s="260"/>
      <c r="I78" s="260"/>
      <c r="J78" s="260"/>
      <c r="K78" s="259"/>
      <c r="L78" s="151"/>
      <c r="M78" s="151"/>
      <c r="N78" s="151"/>
      <c r="O78" s="259"/>
      <c r="P78" s="259"/>
      <c r="Q78" s="261"/>
      <c r="R78" s="259" t="s">
        <v>15</v>
      </c>
      <c r="S78" s="334">
        <f>S77/S76*100</f>
        <v>35.454545454545453</v>
      </c>
      <c r="T78" s="334">
        <f>T77/T76*100</f>
        <v>36.641221374045799</v>
      </c>
      <c r="U78" s="340"/>
    </row>
    <row r="79" spans="1:21" ht="13.8" x14ac:dyDescent="0.3">
      <c r="B79" s="184" t="s">
        <v>159</v>
      </c>
      <c r="C79" s="179"/>
      <c r="D79" s="177" t="s">
        <v>11</v>
      </c>
      <c r="E79" s="179"/>
      <c r="F79" s="179"/>
      <c r="G79" s="16"/>
      <c r="H79" s="179"/>
      <c r="I79" s="179"/>
      <c r="J79" s="179"/>
      <c r="K79" s="179"/>
      <c r="L79" s="16"/>
      <c r="M79" s="16"/>
      <c r="N79" s="16"/>
      <c r="O79" s="162"/>
      <c r="P79" s="183" t="s">
        <v>12</v>
      </c>
      <c r="Q79" s="183" t="s">
        <v>12</v>
      </c>
      <c r="R79" s="177" t="s">
        <v>198</v>
      </c>
      <c r="S79" s="332">
        <v>13</v>
      </c>
      <c r="T79" s="332">
        <v>13</v>
      </c>
      <c r="U79" s="340" t="s">
        <v>281</v>
      </c>
    </row>
    <row r="80" spans="1:21" ht="13.8" x14ac:dyDescent="0.3">
      <c r="B80" s="163" t="s">
        <v>275</v>
      </c>
      <c r="C80" s="179"/>
      <c r="D80" s="177" t="s">
        <v>11</v>
      </c>
      <c r="E80" s="179"/>
      <c r="F80" s="179"/>
      <c r="G80" s="16"/>
      <c r="H80" s="179"/>
      <c r="I80" s="179"/>
      <c r="J80" s="179"/>
      <c r="K80" s="179"/>
      <c r="L80" s="16"/>
      <c r="M80" s="16"/>
      <c r="N80" s="16"/>
      <c r="O80" s="162"/>
      <c r="P80" s="177" t="s">
        <v>105</v>
      </c>
      <c r="Q80" s="183" t="s">
        <v>12</v>
      </c>
      <c r="R80" s="177" t="s">
        <v>198</v>
      </c>
      <c r="S80" s="335">
        <v>5</v>
      </c>
      <c r="T80" s="335">
        <v>5</v>
      </c>
      <c r="U80" s="340" t="s">
        <v>281</v>
      </c>
    </row>
    <row r="81" spans="1:21" ht="13.8" x14ac:dyDescent="0.3">
      <c r="B81" s="350" t="s">
        <v>276</v>
      </c>
      <c r="C81" s="179"/>
      <c r="D81" s="177"/>
      <c r="E81" s="179"/>
      <c r="F81" s="179"/>
      <c r="G81" s="16"/>
      <c r="H81" s="179"/>
      <c r="I81" s="179"/>
      <c r="J81" s="179"/>
      <c r="K81" s="179"/>
      <c r="L81" s="16"/>
      <c r="M81" s="16"/>
      <c r="N81" s="16"/>
      <c r="O81" s="162"/>
      <c r="P81" s="177"/>
      <c r="Q81" s="183"/>
      <c r="R81" s="177" t="s">
        <v>15</v>
      </c>
      <c r="S81" s="335">
        <f>S80/S79*100</f>
        <v>38.461538461538467</v>
      </c>
      <c r="T81" s="335">
        <f>T80/T79*100</f>
        <v>38.461538461538467</v>
      </c>
      <c r="U81" s="340"/>
    </row>
    <row r="82" spans="1:21" ht="27.6" x14ac:dyDescent="0.3">
      <c r="B82" s="238" t="s">
        <v>160</v>
      </c>
      <c r="C82" s="263" t="s">
        <v>11</v>
      </c>
      <c r="D82" s="264"/>
      <c r="E82" s="264"/>
      <c r="F82" s="264"/>
      <c r="G82" s="264"/>
      <c r="H82" s="264"/>
      <c r="I82" s="264"/>
      <c r="J82" s="264"/>
      <c r="K82" s="264"/>
      <c r="L82" s="156"/>
      <c r="M82" s="156"/>
      <c r="N82" s="156"/>
      <c r="O82" s="265"/>
      <c r="P82" s="263" t="s">
        <v>105</v>
      </c>
      <c r="Q82" s="266" t="s">
        <v>12</v>
      </c>
      <c r="R82" s="263" t="s">
        <v>15</v>
      </c>
      <c r="S82" s="336">
        <v>54</v>
      </c>
      <c r="T82" s="336">
        <v>56</v>
      </c>
      <c r="U82" s="340" t="s">
        <v>282</v>
      </c>
    </row>
    <row r="83" spans="1:21" ht="13.8" x14ac:dyDescent="0.3">
      <c r="B83" s="244" t="s">
        <v>161</v>
      </c>
      <c r="C83" s="257"/>
      <c r="D83" s="257"/>
      <c r="E83" s="257"/>
      <c r="F83" s="257"/>
      <c r="G83" s="257"/>
      <c r="H83" s="257"/>
      <c r="I83" s="257"/>
      <c r="J83" s="257"/>
      <c r="K83" s="22"/>
      <c r="L83" s="22"/>
      <c r="M83" s="22"/>
      <c r="N83" s="22"/>
      <c r="O83" s="256" t="s">
        <v>11</v>
      </c>
      <c r="P83" s="256" t="s">
        <v>105</v>
      </c>
      <c r="Q83" s="258" t="s">
        <v>12</v>
      </c>
      <c r="R83" s="256" t="s">
        <v>15</v>
      </c>
      <c r="S83" s="433"/>
      <c r="T83" s="433"/>
      <c r="U83" s="340" t="s">
        <v>285</v>
      </c>
    </row>
    <row r="84" spans="1:21" ht="13.8" x14ac:dyDescent="0.3">
      <c r="B84" s="184" t="s">
        <v>162</v>
      </c>
      <c r="C84" s="179"/>
      <c r="D84" s="179"/>
      <c r="E84" s="179"/>
      <c r="F84" s="179"/>
      <c r="G84" s="179"/>
      <c r="H84" s="179"/>
      <c r="I84" s="179"/>
      <c r="J84" s="179"/>
      <c r="K84" s="16"/>
      <c r="L84" s="16"/>
      <c r="M84" s="16"/>
      <c r="N84" s="16"/>
      <c r="O84" s="177" t="s">
        <v>11</v>
      </c>
      <c r="P84" s="177" t="s">
        <v>105</v>
      </c>
      <c r="Q84" s="183" t="s">
        <v>12</v>
      </c>
      <c r="R84" s="177" t="s">
        <v>15</v>
      </c>
      <c r="S84" s="434"/>
      <c r="T84" s="434"/>
      <c r="U84" s="340" t="s">
        <v>285</v>
      </c>
    </row>
    <row r="85" spans="1:21" ht="13.8" x14ac:dyDescent="0.3">
      <c r="B85" s="184" t="s">
        <v>163</v>
      </c>
      <c r="C85" s="179"/>
      <c r="D85" s="177" t="s">
        <v>11</v>
      </c>
      <c r="E85" s="179"/>
      <c r="F85" s="179"/>
      <c r="G85" s="16"/>
      <c r="H85" s="179"/>
      <c r="I85" s="179"/>
      <c r="J85" s="179"/>
      <c r="K85" s="179"/>
      <c r="L85" s="16"/>
      <c r="M85" s="16"/>
      <c r="N85" s="16"/>
      <c r="O85" s="162"/>
      <c r="P85" s="183" t="s">
        <v>12</v>
      </c>
      <c r="Q85" s="183" t="s">
        <v>12</v>
      </c>
      <c r="R85" s="177" t="s">
        <v>199</v>
      </c>
      <c r="S85" s="338">
        <v>1.45</v>
      </c>
      <c r="T85" s="338">
        <v>1.58</v>
      </c>
      <c r="U85" s="340" t="s">
        <v>287</v>
      </c>
    </row>
    <row r="86" spans="1:21" ht="13.8" x14ac:dyDescent="0.3">
      <c r="B86" s="184" t="s">
        <v>164</v>
      </c>
      <c r="C86" s="179"/>
      <c r="D86" s="177" t="s">
        <v>11</v>
      </c>
      <c r="E86" s="179"/>
      <c r="F86" s="179"/>
      <c r="G86" s="16"/>
      <c r="H86" s="179"/>
      <c r="I86" s="179"/>
      <c r="J86" s="179"/>
      <c r="K86" s="179"/>
      <c r="L86" s="16"/>
      <c r="M86" s="16"/>
      <c r="N86" s="16"/>
      <c r="O86" s="162"/>
      <c r="P86" s="183" t="s">
        <v>12</v>
      </c>
      <c r="Q86" s="183" t="s">
        <v>12</v>
      </c>
      <c r="R86" s="177" t="s">
        <v>199</v>
      </c>
      <c r="S86" s="338">
        <v>1.97</v>
      </c>
      <c r="T86" s="338">
        <v>2.14</v>
      </c>
      <c r="U86" s="340" t="s">
        <v>287</v>
      </c>
    </row>
    <row r="87" spans="1:21" ht="13.8" x14ac:dyDescent="0.3">
      <c r="B87" s="238" t="s">
        <v>278</v>
      </c>
      <c r="C87" s="263" t="s">
        <v>11</v>
      </c>
      <c r="D87" s="264"/>
      <c r="E87" s="264"/>
      <c r="F87" s="264"/>
      <c r="G87" s="264"/>
      <c r="H87" s="264"/>
      <c r="I87" s="264"/>
      <c r="J87" s="156"/>
      <c r="K87" s="264"/>
      <c r="L87" s="156"/>
      <c r="M87" s="156"/>
      <c r="N87" s="263" t="s">
        <v>11</v>
      </c>
      <c r="O87" s="265"/>
      <c r="P87" s="263" t="s">
        <v>105</v>
      </c>
      <c r="Q87" s="266" t="s">
        <v>12</v>
      </c>
      <c r="R87" s="263" t="s">
        <v>198</v>
      </c>
      <c r="S87" s="336">
        <v>103</v>
      </c>
      <c r="T87" s="336">
        <v>158</v>
      </c>
      <c r="U87" s="340"/>
    </row>
    <row r="88" spans="1:21" ht="13.8" x14ac:dyDescent="0.3">
      <c r="A88" s="35"/>
      <c r="B88" s="244" t="s">
        <v>279</v>
      </c>
      <c r="C88" s="256" t="s">
        <v>11</v>
      </c>
      <c r="D88" s="257"/>
      <c r="E88" s="257"/>
      <c r="F88" s="257"/>
      <c r="G88" s="257"/>
      <c r="H88" s="257"/>
      <c r="I88" s="257"/>
      <c r="J88" s="22"/>
      <c r="K88" s="257"/>
      <c r="L88" s="22"/>
      <c r="M88" s="22"/>
      <c r="N88" s="256" t="s">
        <v>11</v>
      </c>
      <c r="O88" s="199"/>
      <c r="P88" s="256" t="s">
        <v>105</v>
      </c>
      <c r="Q88" s="258" t="s">
        <v>12</v>
      </c>
      <c r="R88" s="256"/>
      <c r="S88" s="357"/>
      <c r="T88" s="22"/>
      <c r="U88" s="340"/>
    </row>
    <row r="89" spans="1:21" ht="13.8" x14ac:dyDescent="0.3">
      <c r="B89" s="163" t="s">
        <v>151</v>
      </c>
      <c r="C89" s="177" t="s">
        <v>11</v>
      </c>
      <c r="D89" s="179"/>
      <c r="E89" s="179"/>
      <c r="F89" s="179"/>
      <c r="G89" s="179"/>
      <c r="H89" s="179"/>
      <c r="I89" s="179"/>
      <c r="J89" s="16"/>
      <c r="K89" s="179"/>
      <c r="L89" s="16"/>
      <c r="M89" s="16"/>
      <c r="N89" s="177" t="s">
        <v>11</v>
      </c>
      <c r="O89" s="162"/>
      <c r="P89" s="177" t="s">
        <v>105</v>
      </c>
      <c r="Q89" s="183" t="s">
        <v>12</v>
      </c>
      <c r="R89" s="177" t="s">
        <v>198</v>
      </c>
      <c r="S89" s="335">
        <v>4014</v>
      </c>
      <c r="T89" s="335">
        <v>4924</v>
      </c>
      <c r="U89" s="340"/>
    </row>
    <row r="90" spans="1:21" ht="13.8" x14ac:dyDescent="0.3">
      <c r="B90" s="163" t="s">
        <v>152</v>
      </c>
      <c r="C90" s="177" t="s">
        <v>11</v>
      </c>
      <c r="D90" s="179"/>
      <c r="E90" s="179"/>
      <c r="F90" s="179"/>
      <c r="G90" s="179"/>
      <c r="H90" s="179"/>
      <c r="I90" s="179"/>
      <c r="J90" s="16"/>
      <c r="K90" s="179"/>
      <c r="L90" s="16"/>
      <c r="M90" s="16"/>
      <c r="N90" s="177" t="s">
        <v>11</v>
      </c>
      <c r="O90" s="162"/>
      <c r="P90" s="177" t="s">
        <v>105</v>
      </c>
      <c r="Q90" s="183" t="s">
        <v>12</v>
      </c>
      <c r="R90" s="177" t="s">
        <v>198</v>
      </c>
      <c r="S90" s="335">
        <v>9832</v>
      </c>
      <c r="T90" s="335">
        <v>11028</v>
      </c>
      <c r="U90" s="340"/>
    </row>
    <row r="91" spans="1:21" ht="13.8" x14ac:dyDescent="0.3">
      <c r="B91" s="200" t="s">
        <v>153</v>
      </c>
      <c r="C91" s="259" t="s">
        <v>11</v>
      </c>
      <c r="D91" s="260"/>
      <c r="E91" s="260"/>
      <c r="F91" s="260"/>
      <c r="G91" s="260"/>
      <c r="H91" s="260"/>
      <c r="I91" s="260"/>
      <c r="J91" s="151"/>
      <c r="K91" s="260"/>
      <c r="L91" s="151"/>
      <c r="M91" s="151"/>
      <c r="N91" s="259" t="s">
        <v>11</v>
      </c>
      <c r="O91" s="267"/>
      <c r="P91" s="259" t="s">
        <v>105</v>
      </c>
      <c r="Q91" s="261" t="s">
        <v>12</v>
      </c>
      <c r="R91" s="259" t="s">
        <v>198</v>
      </c>
      <c r="S91" s="337">
        <v>952</v>
      </c>
      <c r="T91" s="337">
        <v>1019</v>
      </c>
      <c r="U91" s="340"/>
    </row>
    <row r="92" spans="1:21" ht="13.8" x14ac:dyDescent="0.3">
      <c r="B92" s="162"/>
      <c r="C92" s="177"/>
      <c r="D92" s="179"/>
      <c r="E92" s="179"/>
      <c r="F92" s="179"/>
      <c r="G92" s="179"/>
      <c r="H92" s="179"/>
      <c r="I92" s="179"/>
      <c r="J92" s="16"/>
      <c r="K92" s="179"/>
      <c r="L92" s="16"/>
      <c r="M92" s="16"/>
      <c r="N92" s="177"/>
      <c r="O92" s="162"/>
      <c r="P92" s="177"/>
      <c r="Q92" s="183"/>
      <c r="R92" s="177"/>
      <c r="S92" s="335"/>
      <c r="T92" s="335"/>
      <c r="U92" s="340"/>
    </row>
    <row r="93" spans="1:21" ht="13.8" x14ac:dyDescent="0.3">
      <c r="B93" s="155" t="s">
        <v>182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232"/>
      <c r="S93" s="155"/>
      <c r="T93" s="155"/>
      <c r="U93" s="340"/>
    </row>
    <row r="94" spans="1:21" ht="55.2" x14ac:dyDescent="0.3">
      <c r="B94" s="267" t="s">
        <v>167</v>
      </c>
      <c r="C94" s="259" t="s">
        <v>11</v>
      </c>
      <c r="D94" s="260"/>
      <c r="E94" s="259" t="s">
        <v>11</v>
      </c>
      <c r="F94" s="151"/>
      <c r="G94" s="260"/>
      <c r="H94" s="260"/>
      <c r="I94" s="260"/>
      <c r="J94" s="260"/>
      <c r="K94" s="260"/>
      <c r="L94" s="151"/>
      <c r="M94" s="151"/>
      <c r="N94" s="151"/>
      <c r="O94" s="267"/>
      <c r="P94" s="259" t="s">
        <v>12</v>
      </c>
      <c r="Q94" s="259" t="s">
        <v>111</v>
      </c>
      <c r="R94" s="259" t="s">
        <v>15</v>
      </c>
      <c r="S94" s="337">
        <v>0</v>
      </c>
      <c r="T94" s="337">
        <v>0</v>
      </c>
      <c r="U94" s="359" t="s">
        <v>288</v>
      </c>
    </row>
    <row r="95" spans="1:21" ht="55.2" x14ac:dyDescent="0.3">
      <c r="B95" s="265" t="s">
        <v>168</v>
      </c>
      <c r="C95" s="264"/>
      <c r="D95" s="264"/>
      <c r="E95" s="264"/>
      <c r="F95" s="264"/>
      <c r="G95" s="264"/>
      <c r="H95" s="264"/>
      <c r="I95" s="264"/>
      <c r="J95" s="264"/>
      <c r="K95" s="156"/>
      <c r="L95" s="156"/>
      <c r="M95" s="156"/>
      <c r="N95" s="156"/>
      <c r="O95" s="263" t="s">
        <v>11</v>
      </c>
      <c r="P95" s="263" t="s">
        <v>112</v>
      </c>
      <c r="Q95" s="266" t="s">
        <v>12</v>
      </c>
      <c r="R95" s="263" t="s">
        <v>202</v>
      </c>
      <c r="S95" s="360">
        <v>1.38</v>
      </c>
      <c r="T95" s="360">
        <v>1.46</v>
      </c>
      <c r="U95" s="309" t="s">
        <v>289</v>
      </c>
    </row>
    <row r="96" spans="1:21" ht="13.8" x14ac:dyDescent="0.3">
      <c r="B96" s="162" t="s">
        <v>169</v>
      </c>
      <c r="C96" s="177" t="s">
        <v>11</v>
      </c>
      <c r="D96" s="179"/>
      <c r="E96" s="179"/>
      <c r="F96" s="179"/>
      <c r="G96" s="179"/>
      <c r="H96" s="179"/>
      <c r="I96" s="179"/>
      <c r="J96" s="179"/>
      <c r="K96" s="179"/>
      <c r="L96" s="16"/>
      <c r="M96" s="16"/>
      <c r="N96" s="16"/>
      <c r="O96" s="162"/>
      <c r="P96" s="177" t="s">
        <v>112</v>
      </c>
      <c r="Q96" s="183" t="s">
        <v>12</v>
      </c>
      <c r="R96" s="177" t="s">
        <v>202</v>
      </c>
      <c r="S96" s="361">
        <v>0.96</v>
      </c>
      <c r="T96" s="361">
        <v>0.84</v>
      </c>
      <c r="U96" s="340"/>
    </row>
    <row r="97" spans="1:21" s="37" customFormat="1" ht="27.6" x14ac:dyDescent="0.3">
      <c r="A97" s="17"/>
      <c r="B97" s="267" t="s">
        <v>170</v>
      </c>
      <c r="C97" s="259" t="s">
        <v>11</v>
      </c>
      <c r="D97" s="260"/>
      <c r="E97" s="260"/>
      <c r="F97" s="260"/>
      <c r="G97" s="260"/>
      <c r="H97" s="260"/>
      <c r="I97" s="260"/>
      <c r="J97" s="260"/>
      <c r="K97" s="260"/>
      <c r="L97" s="151"/>
      <c r="M97" s="151"/>
      <c r="N97" s="151"/>
      <c r="O97" s="267"/>
      <c r="P97" s="259" t="s">
        <v>112</v>
      </c>
      <c r="Q97" s="261" t="s">
        <v>12</v>
      </c>
      <c r="R97" s="259" t="s">
        <v>202</v>
      </c>
      <c r="S97" s="362">
        <v>0.93</v>
      </c>
      <c r="T97" s="362">
        <v>1.1599999999999999</v>
      </c>
      <c r="U97" s="340"/>
    </row>
    <row r="98" spans="1:21" ht="13.8" x14ac:dyDescent="0.3">
      <c r="B98" s="199" t="s">
        <v>171</v>
      </c>
      <c r="C98" s="256" t="s">
        <v>11</v>
      </c>
      <c r="D98" s="257"/>
      <c r="E98" s="257"/>
      <c r="F98" s="257"/>
      <c r="G98" s="257"/>
      <c r="H98" s="257"/>
      <c r="I98" s="257"/>
      <c r="J98" s="257"/>
      <c r="K98" s="257"/>
      <c r="L98" s="22"/>
      <c r="M98" s="22"/>
      <c r="N98" s="22"/>
      <c r="O98" s="199"/>
      <c r="P98" s="256" t="s">
        <v>112</v>
      </c>
      <c r="Q98" s="258" t="s">
        <v>12</v>
      </c>
      <c r="R98" s="256" t="s">
        <v>202</v>
      </c>
      <c r="S98" s="363">
        <v>1.006</v>
      </c>
      <c r="T98" s="363">
        <v>1.0900000000000001</v>
      </c>
      <c r="U98" s="340"/>
    </row>
    <row r="99" spans="1:21" ht="27.6" x14ac:dyDescent="0.3">
      <c r="B99" s="267" t="s">
        <v>172</v>
      </c>
      <c r="C99" s="259" t="s">
        <v>11</v>
      </c>
      <c r="D99" s="260"/>
      <c r="E99" s="260"/>
      <c r="F99" s="260"/>
      <c r="G99" s="260"/>
      <c r="H99" s="260"/>
      <c r="I99" s="260"/>
      <c r="J99" s="260"/>
      <c r="K99" s="260"/>
      <c r="L99" s="151"/>
      <c r="M99" s="151"/>
      <c r="N99" s="151"/>
      <c r="O99" s="267"/>
      <c r="P99" s="259" t="s">
        <v>112</v>
      </c>
      <c r="Q99" s="261" t="s">
        <v>12</v>
      </c>
      <c r="R99" s="259" t="s">
        <v>202</v>
      </c>
      <c r="S99" s="362">
        <v>1.41</v>
      </c>
      <c r="T99" s="362">
        <v>2.3199999999999998</v>
      </c>
      <c r="U99" s="340"/>
    </row>
    <row r="100" spans="1:21" ht="13.8" x14ac:dyDescent="0.3">
      <c r="B100" s="267" t="s">
        <v>173</v>
      </c>
      <c r="C100" s="252" t="s">
        <v>11</v>
      </c>
      <c r="D100" s="251"/>
      <c r="E100" s="251"/>
      <c r="F100" s="251"/>
      <c r="G100" s="251"/>
      <c r="H100" s="251"/>
      <c r="I100" s="251"/>
      <c r="J100" s="251"/>
      <c r="K100" s="251"/>
      <c r="L100" s="152"/>
      <c r="M100" s="152"/>
      <c r="N100" s="152"/>
      <c r="O100" s="253"/>
      <c r="P100" s="252" t="s">
        <v>112</v>
      </c>
      <c r="Q100" s="254" t="s">
        <v>12</v>
      </c>
      <c r="R100" s="252" t="s">
        <v>202</v>
      </c>
      <c r="S100" s="364">
        <v>0.77</v>
      </c>
      <c r="T100" s="364">
        <v>0.65480000000000005</v>
      </c>
      <c r="U100" s="365" t="s">
        <v>290</v>
      </c>
    </row>
    <row r="101" spans="1:21" ht="13.8" x14ac:dyDescent="0.3">
      <c r="B101" s="184"/>
      <c r="C101" s="205"/>
      <c r="D101" s="20"/>
      <c r="E101" s="188"/>
      <c r="F101" s="188"/>
      <c r="G101" s="205"/>
      <c r="H101" s="205"/>
      <c r="I101" s="205"/>
      <c r="J101" s="205"/>
      <c r="K101" s="205"/>
      <c r="L101" s="20"/>
      <c r="M101" s="20"/>
      <c r="N101" s="20"/>
      <c r="O101" s="189"/>
      <c r="P101" s="206"/>
      <c r="Q101" s="187"/>
      <c r="R101" s="188"/>
      <c r="S101" s="339"/>
      <c r="T101" s="339"/>
      <c r="U101" s="340"/>
    </row>
    <row r="102" spans="1:21" ht="13.8" x14ac:dyDescent="0.3">
      <c r="B102" s="155" t="s">
        <v>183</v>
      </c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232"/>
      <c r="S102" s="155"/>
      <c r="T102" s="155"/>
      <c r="U102" s="340"/>
    </row>
    <row r="103" spans="1:21" ht="27.6" x14ac:dyDescent="0.3">
      <c r="B103" s="267" t="s">
        <v>372</v>
      </c>
      <c r="C103" s="251"/>
      <c r="D103" s="252" t="s">
        <v>11</v>
      </c>
      <c r="E103" s="251"/>
      <c r="F103" s="251"/>
      <c r="G103" s="151"/>
      <c r="H103" s="151"/>
      <c r="I103" s="251"/>
      <c r="J103" s="151"/>
      <c r="K103" s="251"/>
      <c r="L103" s="252" t="s">
        <v>11</v>
      </c>
      <c r="M103" s="151"/>
      <c r="N103" s="252" t="s">
        <v>11</v>
      </c>
      <c r="O103" s="253"/>
      <c r="P103" s="252" t="s">
        <v>93</v>
      </c>
      <c r="Q103" s="254" t="s">
        <v>12</v>
      </c>
      <c r="R103" s="252" t="s">
        <v>15</v>
      </c>
      <c r="S103" s="366">
        <v>58.52</v>
      </c>
      <c r="T103" s="366">
        <v>66.06</v>
      </c>
      <c r="U103" s="309" t="s">
        <v>291</v>
      </c>
    </row>
    <row r="104" spans="1:21" s="35" customFormat="1" ht="27.6" x14ac:dyDescent="0.3">
      <c r="A104" s="17"/>
      <c r="B104" s="265" t="s">
        <v>373</v>
      </c>
      <c r="C104" s="263" t="s">
        <v>11</v>
      </c>
      <c r="D104" s="264"/>
      <c r="E104" s="263" t="s">
        <v>11</v>
      </c>
      <c r="F104" s="367"/>
      <c r="G104" s="264"/>
      <c r="H104" s="264"/>
      <c r="I104" s="367"/>
      <c r="J104" s="264"/>
      <c r="K104" s="263" t="s">
        <v>11</v>
      </c>
      <c r="L104" s="367"/>
      <c r="M104" s="263" t="s">
        <v>11</v>
      </c>
      <c r="N104" s="367"/>
      <c r="O104" s="265"/>
      <c r="P104" s="263" t="s">
        <v>93</v>
      </c>
      <c r="Q104" s="266" t="s">
        <v>95</v>
      </c>
      <c r="R104" s="263" t="s">
        <v>15</v>
      </c>
      <c r="S104" s="160">
        <v>99.5</v>
      </c>
      <c r="T104" s="160">
        <v>99.6</v>
      </c>
      <c r="U104" s="309" t="s">
        <v>292</v>
      </c>
    </row>
    <row r="105" spans="1:21" ht="13.8" x14ac:dyDescent="0.3">
      <c r="B105" s="265" t="s">
        <v>376</v>
      </c>
      <c r="C105" s="264"/>
      <c r="D105" s="264"/>
      <c r="E105" s="263" t="s">
        <v>11</v>
      </c>
      <c r="F105" s="367"/>
      <c r="G105" s="264"/>
      <c r="H105" s="264"/>
      <c r="I105" s="264"/>
      <c r="J105" s="264"/>
      <c r="K105" s="263" t="s">
        <v>11</v>
      </c>
      <c r="L105" s="367"/>
      <c r="M105" s="367"/>
      <c r="N105" s="367"/>
      <c r="O105" s="265"/>
      <c r="P105" s="263" t="s">
        <v>93</v>
      </c>
      <c r="Q105" s="266" t="s">
        <v>96</v>
      </c>
      <c r="R105" s="263" t="s">
        <v>15</v>
      </c>
      <c r="S105" s="435">
        <v>0.5</v>
      </c>
      <c r="T105" s="435">
        <v>0.4</v>
      </c>
      <c r="U105" s="309" t="s">
        <v>293</v>
      </c>
    </row>
    <row r="106" spans="1:21" ht="13.8" x14ac:dyDescent="0.3">
      <c r="B106" s="265" t="s">
        <v>150</v>
      </c>
      <c r="C106" s="242"/>
      <c r="D106" s="218" t="s">
        <v>11</v>
      </c>
      <c r="E106" s="242"/>
      <c r="F106" s="242"/>
      <c r="G106" s="156"/>
      <c r="H106" s="242"/>
      <c r="I106" s="242"/>
      <c r="J106" s="242"/>
      <c r="K106" s="242"/>
      <c r="L106" s="156"/>
      <c r="M106" s="156"/>
      <c r="N106" s="156"/>
      <c r="O106" s="239"/>
      <c r="P106" s="218" t="s">
        <v>93</v>
      </c>
      <c r="Q106" s="240" t="s">
        <v>12</v>
      </c>
      <c r="R106" s="243" t="s">
        <v>198</v>
      </c>
      <c r="S106" s="368">
        <v>13767</v>
      </c>
      <c r="T106" s="368">
        <v>12379</v>
      </c>
      <c r="U106" s="340"/>
    </row>
    <row r="107" spans="1:21" ht="13.8" x14ac:dyDescent="0.3">
      <c r="B107" s="265" t="s">
        <v>294</v>
      </c>
      <c r="C107" s="242"/>
      <c r="D107" s="242"/>
      <c r="E107" s="242"/>
      <c r="F107" s="242"/>
      <c r="G107" s="218"/>
      <c r="H107" s="242"/>
      <c r="I107" s="242"/>
      <c r="J107" s="242"/>
      <c r="K107" s="242"/>
      <c r="L107" s="156"/>
      <c r="M107" s="156"/>
      <c r="N107" s="156"/>
      <c r="O107" s="239"/>
      <c r="P107" s="218"/>
      <c r="Q107" s="240"/>
      <c r="R107" s="243"/>
      <c r="S107" s="368"/>
      <c r="T107" s="368"/>
      <c r="U107" s="340"/>
    </row>
    <row r="108" spans="1:21" ht="13.8" x14ac:dyDescent="0.3">
      <c r="B108" s="163" t="s">
        <v>295</v>
      </c>
      <c r="C108" s="205"/>
      <c r="D108" s="188" t="s">
        <v>11</v>
      </c>
      <c r="E108" s="205"/>
      <c r="F108" s="205"/>
      <c r="G108" s="16"/>
      <c r="H108" s="205"/>
      <c r="I108" s="205"/>
      <c r="J108" s="16"/>
      <c r="K108" s="205"/>
      <c r="L108" s="16"/>
      <c r="M108" s="16"/>
      <c r="N108" s="188" t="s">
        <v>11</v>
      </c>
      <c r="O108" s="189"/>
      <c r="P108" s="188" t="s">
        <v>93</v>
      </c>
      <c r="Q108" s="206" t="s">
        <v>12</v>
      </c>
      <c r="R108" s="180" t="s">
        <v>198</v>
      </c>
      <c r="S108" s="208">
        <v>11473</v>
      </c>
      <c r="T108" s="208">
        <v>10422</v>
      </c>
      <c r="U108" s="340"/>
    </row>
    <row r="109" spans="1:21" ht="13.8" x14ac:dyDescent="0.3">
      <c r="B109" s="200" t="s">
        <v>296</v>
      </c>
      <c r="C109" s="251"/>
      <c r="D109" s="252" t="s">
        <v>11</v>
      </c>
      <c r="E109" s="251"/>
      <c r="F109" s="251"/>
      <c r="G109" s="151"/>
      <c r="H109" s="251"/>
      <c r="I109" s="251"/>
      <c r="J109" s="251"/>
      <c r="K109" s="251"/>
      <c r="L109" s="151"/>
      <c r="M109" s="151"/>
      <c r="N109" s="151"/>
      <c r="O109" s="253"/>
      <c r="P109" s="252" t="s">
        <v>93</v>
      </c>
      <c r="Q109" s="254" t="s">
        <v>12</v>
      </c>
      <c r="R109" s="198" t="s">
        <v>198</v>
      </c>
      <c r="S109" s="369">
        <v>2294</v>
      </c>
      <c r="T109" s="369">
        <v>1957</v>
      </c>
      <c r="U109" s="340"/>
    </row>
    <row r="110" spans="1:21" ht="13.8" x14ac:dyDescent="0.3">
      <c r="B110" s="265" t="s">
        <v>297</v>
      </c>
      <c r="C110" s="264"/>
      <c r="D110" s="264"/>
      <c r="E110" s="264"/>
      <c r="F110" s="264"/>
      <c r="G110" s="263"/>
      <c r="H110" s="264"/>
      <c r="I110" s="264"/>
      <c r="J110" s="264"/>
      <c r="K110" s="264"/>
      <c r="L110" s="263"/>
      <c r="M110" s="263"/>
      <c r="N110" s="367"/>
      <c r="O110" s="265"/>
      <c r="P110" s="238"/>
      <c r="Q110" s="370"/>
      <c r="R110" s="371"/>
      <c r="S110" s="372"/>
      <c r="T110" s="367"/>
      <c r="U110" s="340"/>
    </row>
    <row r="111" spans="1:21" ht="13.8" x14ac:dyDescent="0.3">
      <c r="B111" s="163" t="s">
        <v>151</v>
      </c>
      <c r="C111" s="179"/>
      <c r="D111" s="179"/>
      <c r="E111" s="179"/>
      <c r="F111" s="179"/>
      <c r="G111" s="179"/>
      <c r="H111" s="179"/>
      <c r="I111" s="179"/>
      <c r="J111" s="16"/>
      <c r="K111" s="179"/>
      <c r="L111" s="16"/>
      <c r="M111" s="16"/>
      <c r="N111" s="177" t="s">
        <v>11</v>
      </c>
      <c r="O111" s="162"/>
      <c r="P111" s="177" t="s">
        <v>93</v>
      </c>
      <c r="Q111" s="183" t="s">
        <v>12</v>
      </c>
      <c r="R111" s="177" t="s">
        <v>198</v>
      </c>
      <c r="S111" s="209">
        <v>4874</v>
      </c>
      <c r="T111" s="209">
        <v>4922</v>
      </c>
      <c r="U111" s="340"/>
    </row>
    <row r="112" spans="1:21" ht="13.8" x14ac:dyDescent="0.3">
      <c r="B112" s="163" t="s">
        <v>152</v>
      </c>
      <c r="C112" s="179"/>
      <c r="D112" s="179"/>
      <c r="E112" s="179"/>
      <c r="F112" s="179"/>
      <c r="G112" s="179"/>
      <c r="H112" s="179"/>
      <c r="I112" s="179"/>
      <c r="J112" s="16"/>
      <c r="K112" s="179"/>
      <c r="L112" s="16"/>
      <c r="M112" s="16"/>
      <c r="N112" s="177" t="s">
        <v>11</v>
      </c>
      <c r="O112" s="162"/>
      <c r="P112" s="177" t="s">
        <v>93</v>
      </c>
      <c r="Q112" s="183" t="s">
        <v>12</v>
      </c>
      <c r="R112" s="177" t="s">
        <v>198</v>
      </c>
      <c r="S112" s="209">
        <v>8116</v>
      </c>
      <c r="T112" s="209">
        <v>6910</v>
      </c>
      <c r="U112" s="340"/>
    </row>
    <row r="113" spans="1:21" ht="13.8" x14ac:dyDescent="0.3">
      <c r="B113" s="200" t="s">
        <v>153</v>
      </c>
      <c r="C113" s="260"/>
      <c r="D113" s="260"/>
      <c r="E113" s="260"/>
      <c r="F113" s="260"/>
      <c r="G113" s="260"/>
      <c r="H113" s="260"/>
      <c r="I113" s="260"/>
      <c r="J113" s="151"/>
      <c r="K113" s="260"/>
      <c r="L113" s="151"/>
      <c r="M113" s="151"/>
      <c r="N113" s="259" t="s">
        <v>11</v>
      </c>
      <c r="O113" s="267"/>
      <c r="P113" s="259" t="s">
        <v>93</v>
      </c>
      <c r="Q113" s="261" t="s">
        <v>12</v>
      </c>
      <c r="R113" s="259" t="s">
        <v>198</v>
      </c>
      <c r="S113" s="262">
        <v>777</v>
      </c>
      <c r="T113" s="262">
        <v>547</v>
      </c>
      <c r="U113" s="340"/>
    </row>
    <row r="114" spans="1:21" ht="13.8" x14ac:dyDescent="0.3">
      <c r="A114" s="35"/>
      <c r="B114" s="162"/>
      <c r="C114" s="177"/>
      <c r="D114" s="179"/>
      <c r="E114" s="179"/>
      <c r="F114" s="179"/>
      <c r="G114" s="179"/>
      <c r="H114" s="179"/>
      <c r="I114" s="179"/>
      <c r="J114" s="34"/>
      <c r="K114" s="179"/>
      <c r="L114" s="34"/>
      <c r="M114" s="34"/>
      <c r="N114" s="177"/>
      <c r="O114" s="162"/>
      <c r="P114" s="177"/>
      <c r="Q114" s="183"/>
      <c r="R114" s="177"/>
      <c r="S114" s="335"/>
      <c r="T114" s="335"/>
      <c r="U114" s="340"/>
    </row>
    <row r="115" spans="1:21" ht="13.8" x14ac:dyDescent="0.3">
      <c r="B115" s="155" t="s">
        <v>184</v>
      </c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232"/>
      <c r="S115" s="155"/>
      <c r="T115" s="155"/>
      <c r="U115" s="340"/>
    </row>
    <row r="116" spans="1:21" ht="13.8" x14ac:dyDescent="0.3">
      <c r="B116" s="267" t="s">
        <v>298</v>
      </c>
      <c r="C116" s="259" t="s">
        <v>11</v>
      </c>
      <c r="D116" s="260"/>
      <c r="E116" s="260"/>
      <c r="F116" s="260"/>
      <c r="G116" s="260"/>
      <c r="H116" s="260"/>
      <c r="I116" s="151"/>
      <c r="J116" s="260"/>
      <c r="K116" s="260"/>
      <c r="L116" s="151"/>
      <c r="M116" s="259" t="s">
        <v>11</v>
      </c>
      <c r="N116" s="151"/>
      <c r="O116" s="267"/>
      <c r="P116" s="261" t="s">
        <v>12</v>
      </c>
      <c r="Q116" s="261" t="s">
        <v>12</v>
      </c>
      <c r="R116" s="198" t="s">
        <v>203</v>
      </c>
      <c r="S116" s="269"/>
      <c r="T116" s="269"/>
      <c r="U116" s="309" t="s">
        <v>349</v>
      </c>
    </row>
    <row r="117" spans="1:21" ht="13.8" x14ac:dyDescent="0.3">
      <c r="B117" s="163" t="s">
        <v>236</v>
      </c>
      <c r="C117" s="177"/>
      <c r="D117" s="179"/>
      <c r="E117" s="179"/>
      <c r="F117" s="179"/>
      <c r="G117" s="179"/>
      <c r="H117" s="179"/>
      <c r="I117" s="16"/>
      <c r="J117" s="179"/>
      <c r="K117" s="179"/>
      <c r="L117" s="16"/>
      <c r="M117" s="177"/>
      <c r="N117" s="16"/>
      <c r="O117" s="162"/>
      <c r="P117" s="183"/>
      <c r="Q117" s="183"/>
      <c r="R117" s="180"/>
      <c r="S117" s="211">
        <v>35</v>
      </c>
      <c r="T117" s="211">
        <v>35</v>
      </c>
      <c r="U117" s="309"/>
    </row>
    <row r="118" spans="1:21" ht="13.8" x14ac:dyDescent="0.3">
      <c r="B118" s="163" t="s">
        <v>277</v>
      </c>
      <c r="C118" s="177"/>
      <c r="D118" s="179"/>
      <c r="E118" s="179"/>
      <c r="F118" s="179"/>
      <c r="G118" s="179"/>
      <c r="H118" s="179"/>
      <c r="I118" s="16"/>
      <c r="J118" s="179"/>
      <c r="K118" s="179"/>
      <c r="L118" s="16"/>
      <c r="M118" s="177"/>
      <c r="N118" s="16"/>
      <c r="O118" s="162"/>
      <c r="P118" s="183"/>
      <c r="Q118" s="183"/>
      <c r="R118" s="180"/>
      <c r="S118" s="211">
        <v>7</v>
      </c>
      <c r="T118" s="211">
        <v>7</v>
      </c>
      <c r="U118" s="309"/>
    </row>
    <row r="119" spans="1:21" ht="13.8" x14ac:dyDescent="0.3">
      <c r="B119" s="200" t="s">
        <v>235</v>
      </c>
      <c r="C119" s="259"/>
      <c r="D119" s="260"/>
      <c r="E119" s="260"/>
      <c r="F119" s="260"/>
      <c r="G119" s="260"/>
      <c r="H119" s="260"/>
      <c r="I119" s="151"/>
      <c r="J119" s="260"/>
      <c r="K119" s="260"/>
      <c r="L119" s="151"/>
      <c r="M119" s="259"/>
      <c r="N119" s="151"/>
      <c r="O119" s="267"/>
      <c r="P119" s="261"/>
      <c r="Q119" s="261"/>
      <c r="R119" s="198"/>
      <c r="S119" s="269">
        <v>24</v>
      </c>
      <c r="T119" s="269">
        <v>24</v>
      </c>
      <c r="U119" s="309"/>
    </row>
    <row r="120" spans="1:21" ht="27.6" x14ac:dyDescent="0.3">
      <c r="B120" s="162" t="s">
        <v>300</v>
      </c>
      <c r="C120" s="179"/>
      <c r="D120" s="177" t="s">
        <v>11</v>
      </c>
      <c r="E120" s="179"/>
      <c r="F120" s="179"/>
      <c r="G120" s="16"/>
      <c r="H120" s="179"/>
      <c r="I120" s="179"/>
      <c r="J120" s="179"/>
      <c r="K120" s="179"/>
      <c r="L120" s="16"/>
      <c r="M120" s="16"/>
      <c r="N120" s="16"/>
      <c r="O120" s="162"/>
      <c r="P120" s="177" t="s">
        <v>12</v>
      </c>
      <c r="Q120" s="183" t="s">
        <v>12</v>
      </c>
      <c r="R120" s="177" t="s">
        <v>15</v>
      </c>
      <c r="S120" s="335">
        <v>100</v>
      </c>
      <c r="T120" s="335">
        <v>100</v>
      </c>
      <c r="U120" s="340" t="s">
        <v>301</v>
      </c>
    </row>
    <row r="121" spans="1:21" ht="13.8" x14ac:dyDescent="0.3">
      <c r="B121" s="267" t="s">
        <v>299</v>
      </c>
      <c r="C121" s="260"/>
      <c r="D121" s="259" t="s">
        <v>11</v>
      </c>
      <c r="E121" s="260"/>
      <c r="F121" s="260"/>
      <c r="G121" s="151"/>
      <c r="H121" s="260"/>
      <c r="I121" s="260"/>
      <c r="J121" s="260"/>
      <c r="K121" s="260"/>
      <c r="L121" s="151"/>
      <c r="M121" s="151"/>
      <c r="N121" s="151"/>
      <c r="O121" s="267"/>
      <c r="P121" s="259" t="s">
        <v>89</v>
      </c>
      <c r="Q121" s="261" t="s">
        <v>12</v>
      </c>
      <c r="R121" s="259" t="s">
        <v>15</v>
      </c>
      <c r="S121" s="337">
        <v>62</v>
      </c>
      <c r="T121" s="337">
        <v>65</v>
      </c>
      <c r="U121" s="340" t="s">
        <v>350</v>
      </c>
    </row>
    <row r="122" spans="1:21" s="35" customFormat="1" ht="13.8" x14ac:dyDescent="0.3">
      <c r="A122" s="17"/>
      <c r="B122" s="162" t="s">
        <v>165</v>
      </c>
      <c r="C122" s="177" t="s">
        <v>11</v>
      </c>
      <c r="D122" s="179"/>
      <c r="E122" s="179"/>
      <c r="F122" s="179"/>
      <c r="G122" s="179"/>
      <c r="H122" s="179"/>
      <c r="I122" s="179"/>
      <c r="J122" s="179"/>
      <c r="K122" s="179"/>
      <c r="L122" s="16"/>
      <c r="M122" s="16"/>
      <c r="N122" s="16"/>
      <c r="O122" s="162"/>
      <c r="P122" s="177" t="s">
        <v>12</v>
      </c>
      <c r="Q122" s="183" t="s">
        <v>12</v>
      </c>
      <c r="R122" s="177" t="s">
        <v>200</v>
      </c>
      <c r="S122" s="210">
        <v>6765</v>
      </c>
      <c r="T122" s="210">
        <v>7934</v>
      </c>
      <c r="U122" s="658" t="s">
        <v>351</v>
      </c>
    </row>
    <row r="123" spans="1:21" s="35" customFormat="1" ht="13.8" x14ac:dyDescent="0.3">
      <c r="A123" s="17"/>
      <c r="B123" s="267" t="s">
        <v>166</v>
      </c>
      <c r="C123" s="260"/>
      <c r="D123" s="259" t="s">
        <v>11</v>
      </c>
      <c r="E123" s="260"/>
      <c r="F123" s="260"/>
      <c r="G123" s="151"/>
      <c r="H123" s="260"/>
      <c r="I123" s="260"/>
      <c r="J123" s="260"/>
      <c r="K123" s="260"/>
      <c r="L123" s="151"/>
      <c r="M123" s="151"/>
      <c r="N123" s="151"/>
      <c r="O123" s="267"/>
      <c r="P123" s="259" t="s">
        <v>12</v>
      </c>
      <c r="Q123" s="261" t="s">
        <v>12</v>
      </c>
      <c r="R123" s="259" t="s">
        <v>197</v>
      </c>
      <c r="S123" s="268">
        <v>2537130</v>
      </c>
      <c r="T123" s="268">
        <v>595075</v>
      </c>
      <c r="U123" s="658"/>
    </row>
    <row r="124" spans="1:21" ht="13.8" x14ac:dyDescent="0.3">
      <c r="B124" s="184"/>
      <c r="C124" s="179"/>
      <c r="D124" s="177"/>
      <c r="E124" s="179"/>
      <c r="F124" s="179"/>
      <c r="G124" s="16"/>
      <c r="H124" s="179"/>
      <c r="I124" s="179"/>
      <c r="J124" s="179"/>
      <c r="K124" s="179"/>
      <c r="L124" s="16"/>
      <c r="M124" s="16"/>
      <c r="N124" s="16"/>
      <c r="O124" s="162"/>
      <c r="P124" s="177"/>
      <c r="Q124" s="183"/>
      <c r="R124" s="177"/>
      <c r="S124" s="335"/>
      <c r="T124" s="335"/>
      <c r="U124" s="340"/>
    </row>
    <row r="125" spans="1:21" ht="13.8" x14ac:dyDescent="0.3">
      <c r="B125" s="155" t="s">
        <v>185</v>
      </c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340"/>
    </row>
    <row r="126" spans="1:21" ht="13.8" x14ac:dyDescent="0.3">
      <c r="A126" s="23"/>
      <c r="B126" s="267" t="s">
        <v>126</v>
      </c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267"/>
      <c r="P126" s="374"/>
      <c r="Q126" s="374"/>
      <c r="R126" s="375" t="s">
        <v>198</v>
      </c>
      <c r="S126" s="376">
        <v>12434.632</v>
      </c>
      <c r="T126" s="376">
        <v>14805.848</v>
      </c>
      <c r="U126" s="340" t="s">
        <v>368</v>
      </c>
    </row>
    <row r="127" spans="1:21" ht="13.8" x14ac:dyDescent="0.3">
      <c r="A127" s="23"/>
      <c r="B127" s="162" t="s">
        <v>127</v>
      </c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2"/>
      <c r="P127" s="166"/>
      <c r="Q127" s="166"/>
      <c r="R127" s="234" t="s">
        <v>201</v>
      </c>
      <c r="S127" s="168">
        <v>48155749</v>
      </c>
      <c r="T127" s="168">
        <v>56279217.200000003</v>
      </c>
      <c r="U127" s="309"/>
    </row>
    <row r="128" spans="1:21" ht="13.8" x14ac:dyDescent="0.3">
      <c r="A128" s="23"/>
      <c r="B128" s="267" t="s">
        <v>128</v>
      </c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267"/>
      <c r="P128" s="374"/>
      <c r="Q128" s="374"/>
      <c r="R128" s="375" t="s">
        <v>201</v>
      </c>
      <c r="S128" s="376">
        <v>19827076.5</v>
      </c>
      <c r="T128" s="376">
        <v>23184457.699999999</v>
      </c>
      <c r="U128" s="309"/>
    </row>
    <row r="129" spans="1:22" ht="13.8" x14ac:dyDescent="0.3">
      <c r="A129" s="23"/>
      <c r="B129" s="265" t="s">
        <v>129</v>
      </c>
      <c r="C129" s="377"/>
      <c r="D129" s="377"/>
      <c r="E129" s="377"/>
      <c r="F129" s="377"/>
      <c r="G129" s="377"/>
      <c r="H129" s="377"/>
      <c r="I129" s="215"/>
      <c r="J129" s="377"/>
      <c r="K129" s="377"/>
      <c r="L129" s="215"/>
      <c r="M129" s="215"/>
      <c r="N129" s="378" t="s">
        <v>11</v>
      </c>
      <c r="O129" s="265"/>
      <c r="P129" s="379" t="s">
        <v>60</v>
      </c>
      <c r="Q129" s="380"/>
      <c r="R129" s="381" t="s">
        <v>195</v>
      </c>
      <c r="S129" s="382">
        <f>S130+S131</f>
        <v>17</v>
      </c>
      <c r="T129" s="382">
        <f>T130+T131</f>
        <v>21</v>
      </c>
      <c r="U129" s="309"/>
    </row>
    <row r="130" spans="1:22" ht="13.8" x14ac:dyDescent="0.3">
      <c r="A130" s="23"/>
      <c r="B130" s="163" t="s">
        <v>302</v>
      </c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2"/>
      <c r="P130" s="166"/>
      <c r="Q130" s="166"/>
      <c r="R130" s="235" t="s">
        <v>195</v>
      </c>
      <c r="S130" s="168">
        <v>8</v>
      </c>
      <c r="T130" s="168">
        <v>11</v>
      </c>
      <c r="U130" s="309"/>
    </row>
    <row r="131" spans="1:22" ht="13.8" x14ac:dyDescent="0.3">
      <c r="A131" s="23"/>
      <c r="B131" s="200" t="s">
        <v>130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267"/>
      <c r="P131" s="374"/>
      <c r="Q131" s="374"/>
      <c r="R131" s="383" t="s">
        <v>195</v>
      </c>
      <c r="S131" s="376">
        <v>9</v>
      </c>
      <c r="T131" s="376">
        <v>10</v>
      </c>
      <c r="U131" s="309"/>
    </row>
    <row r="132" spans="1:22" ht="13.8" x14ac:dyDescent="0.3">
      <c r="A132" s="23"/>
      <c r="B132" s="265" t="s">
        <v>131</v>
      </c>
      <c r="C132" s="378" t="s">
        <v>11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378" t="s">
        <v>11</v>
      </c>
      <c r="N132" s="378" t="s">
        <v>11</v>
      </c>
      <c r="O132" s="265"/>
      <c r="P132" s="379" t="s">
        <v>60</v>
      </c>
      <c r="Q132" s="380"/>
      <c r="R132" s="381" t="s">
        <v>195</v>
      </c>
      <c r="S132" s="384">
        <f>S133+S134</f>
        <v>0</v>
      </c>
      <c r="T132" s="384">
        <f>T133+T134</f>
        <v>0</v>
      </c>
      <c r="U132" s="309"/>
      <c r="V132" s="172"/>
    </row>
    <row r="133" spans="1:22" ht="13.8" x14ac:dyDescent="0.3">
      <c r="A133" s="23"/>
      <c r="B133" s="163" t="s">
        <v>132</v>
      </c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2"/>
      <c r="P133" s="173"/>
      <c r="Q133" s="173"/>
      <c r="R133" s="235" t="s">
        <v>195</v>
      </c>
      <c r="S133" s="173">
        <v>0</v>
      </c>
      <c r="T133" s="173">
        <v>0</v>
      </c>
      <c r="U133" s="309"/>
    </row>
    <row r="134" spans="1:22" ht="13.8" x14ac:dyDescent="0.3">
      <c r="A134" s="212"/>
      <c r="B134" s="200" t="s">
        <v>133</v>
      </c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267"/>
      <c r="P134" s="385"/>
      <c r="Q134" s="385"/>
      <c r="R134" s="383" t="s">
        <v>195</v>
      </c>
      <c r="S134" s="385">
        <v>0</v>
      </c>
      <c r="T134" s="385">
        <v>0</v>
      </c>
      <c r="U134" s="309"/>
    </row>
    <row r="135" spans="1:22" ht="13.8" x14ac:dyDescent="0.3">
      <c r="A135" s="23"/>
      <c r="B135" s="265" t="s">
        <v>134</v>
      </c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65"/>
      <c r="P135" s="379" t="s">
        <v>60</v>
      </c>
      <c r="Q135" s="379"/>
      <c r="R135" s="386" t="s">
        <v>198</v>
      </c>
      <c r="S135" s="382">
        <f>S136+S137</f>
        <v>15</v>
      </c>
      <c r="T135" s="382">
        <f>T136+T137</f>
        <v>19</v>
      </c>
      <c r="U135" s="309"/>
    </row>
    <row r="136" spans="1:22" ht="13.8" x14ac:dyDescent="0.3">
      <c r="A136" s="23"/>
      <c r="B136" s="163" t="s">
        <v>135</v>
      </c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2"/>
      <c r="P136" s="173"/>
      <c r="Q136" s="173"/>
      <c r="R136" s="236" t="s">
        <v>198</v>
      </c>
      <c r="S136" s="168">
        <v>7</v>
      </c>
      <c r="T136" s="168">
        <v>11</v>
      </c>
      <c r="U136" s="309"/>
    </row>
    <row r="137" spans="1:22" ht="13.8" x14ac:dyDescent="0.3">
      <c r="A137" s="23"/>
      <c r="B137" s="200" t="s">
        <v>136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267"/>
      <c r="P137" s="385"/>
      <c r="Q137" s="385"/>
      <c r="R137" s="387" t="s">
        <v>198</v>
      </c>
      <c r="S137" s="376">
        <v>8</v>
      </c>
      <c r="T137" s="376">
        <v>8</v>
      </c>
      <c r="U137" s="309"/>
    </row>
    <row r="138" spans="1:22" ht="13.8" x14ac:dyDescent="0.3">
      <c r="A138" s="23"/>
      <c r="B138" s="265" t="s">
        <v>137</v>
      </c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65"/>
      <c r="P138" s="379" t="s">
        <v>60</v>
      </c>
      <c r="Q138" s="388"/>
      <c r="R138" s="381" t="s">
        <v>195</v>
      </c>
      <c r="S138" s="389">
        <f>S139+S140</f>
        <v>2</v>
      </c>
      <c r="T138" s="389">
        <f>T139+T140</f>
        <v>2</v>
      </c>
      <c r="U138" s="309"/>
    </row>
    <row r="139" spans="1:22" ht="13.8" x14ac:dyDescent="0.3">
      <c r="A139" s="23"/>
      <c r="B139" s="163" t="s">
        <v>138</v>
      </c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2"/>
      <c r="P139" s="173"/>
      <c r="Q139" s="173"/>
      <c r="R139" s="235" t="s">
        <v>195</v>
      </c>
      <c r="S139" s="168">
        <v>1</v>
      </c>
      <c r="T139" s="173">
        <v>0</v>
      </c>
      <c r="U139" s="309"/>
    </row>
    <row r="140" spans="1:22" ht="46.05" customHeight="1" x14ac:dyDescent="0.3">
      <c r="A140" s="23"/>
      <c r="B140" s="200" t="s">
        <v>139</v>
      </c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267"/>
      <c r="P140" s="385"/>
      <c r="Q140" s="385"/>
      <c r="R140" s="383" t="s">
        <v>195</v>
      </c>
      <c r="S140" s="376">
        <v>1</v>
      </c>
      <c r="T140" s="376">
        <v>2</v>
      </c>
      <c r="U140" s="309"/>
    </row>
    <row r="141" spans="1:22" ht="27.6" x14ac:dyDescent="0.3">
      <c r="A141" s="23"/>
      <c r="B141" s="162" t="s">
        <v>303</v>
      </c>
      <c r="C141" s="169"/>
      <c r="D141" s="169"/>
      <c r="E141" s="169"/>
      <c r="F141" s="169"/>
      <c r="G141" s="170" t="s">
        <v>11</v>
      </c>
      <c r="H141" s="170" t="s">
        <v>11</v>
      </c>
      <c r="I141" s="169"/>
      <c r="J141" s="169"/>
      <c r="K141" s="169"/>
      <c r="L141" s="169"/>
      <c r="M141" s="169"/>
      <c r="N141" s="169"/>
      <c r="O141" s="162"/>
      <c r="P141" s="171" t="s">
        <v>60</v>
      </c>
      <c r="Q141" s="175" t="s">
        <v>62</v>
      </c>
      <c r="R141" s="235" t="s">
        <v>202</v>
      </c>
      <c r="S141" s="176">
        <f>IFERROR(S133*200000/S127,0)</f>
        <v>0</v>
      </c>
      <c r="T141" s="176">
        <f>IFERROR(T133*200000/T127,0)</f>
        <v>0</v>
      </c>
      <c r="U141" s="310" t="s">
        <v>304</v>
      </c>
    </row>
    <row r="142" spans="1:22" ht="13.8" x14ac:dyDescent="0.3">
      <c r="A142" s="23"/>
      <c r="B142" s="267" t="s">
        <v>305</v>
      </c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267"/>
      <c r="P142" s="390" t="s">
        <v>60</v>
      </c>
      <c r="Q142" s="385"/>
      <c r="R142" s="383" t="s">
        <v>202</v>
      </c>
      <c r="S142" s="391">
        <f>IFERROR(S134*200000/S128,0)</f>
        <v>0</v>
      </c>
      <c r="T142" s="391">
        <f>IFERROR(T134*200000/T128,0)</f>
        <v>0</v>
      </c>
      <c r="U142" s="309" t="s">
        <v>304</v>
      </c>
    </row>
    <row r="143" spans="1:22" ht="27.6" x14ac:dyDescent="0.3">
      <c r="A143" s="23"/>
      <c r="B143" s="265" t="s">
        <v>140</v>
      </c>
      <c r="C143" s="215"/>
      <c r="D143" s="215"/>
      <c r="E143" s="215"/>
      <c r="F143" s="215"/>
      <c r="G143" s="378" t="s">
        <v>11</v>
      </c>
      <c r="H143" s="378" t="s">
        <v>11</v>
      </c>
      <c r="I143" s="215"/>
      <c r="J143" s="215"/>
      <c r="K143" s="215"/>
      <c r="L143" s="215"/>
      <c r="M143" s="215"/>
      <c r="N143" s="378" t="s">
        <v>11</v>
      </c>
      <c r="O143" s="378" t="s">
        <v>11</v>
      </c>
      <c r="P143" s="379" t="s">
        <v>60</v>
      </c>
      <c r="Q143" s="392" t="s">
        <v>62</v>
      </c>
      <c r="R143" s="381" t="s">
        <v>202</v>
      </c>
      <c r="S143" s="393">
        <f>IFERROR(S130*200000/S127,0)</f>
        <v>3.3225524121740894E-2</v>
      </c>
      <c r="T143" s="393">
        <f>IFERROR(T130*200000/T127,0)</f>
        <v>3.9090806685918154E-2</v>
      </c>
      <c r="U143" s="309" t="s">
        <v>304</v>
      </c>
    </row>
    <row r="144" spans="1:22" ht="13.8" x14ac:dyDescent="0.3">
      <c r="A144" s="23"/>
      <c r="B144" s="265" t="s">
        <v>141</v>
      </c>
      <c r="C144" s="215"/>
      <c r="D144" s="215"/>
      <c r="E144" s="215"/>
      <c r="F144" s="215"/>
      <c r="G144" s="215"/>
      <c r="H144" s="378" t="s">
        <v>11</v>
      </c>
      <c r="I144" s="215"/>
      <c r="J144" s="215"/>
      <c r="K144" s="215"/>
      <c r="L144" s="215"/>
      <c r="M144" s="215"/>
      <c r="N144" s="263"/>
      <c r="O144" s="265"/>
      <c r="P144" s="379" t="s">
        <v>60</v>
      </c>
      <c r="Q144" s="392" t="s">
        <v>66</v>
      </c>
      <c r="R144" s="381" t="s">
        <v>202</v>
      </c>
      <c r="S144" s="394">
        <f>IFERROR(S139*1000000/S127,0)</f>
        <v>2.076595257608806E-2</v>
      </c>
      <c r="T144" s="395">
        <f>IFERROR(T139*1000000/T127,0)</f>
        <v>0</v>
      </c>
      <c r="U144" s="309" t="s">
        <v>306</v>
      </c>
    </row>
    <row r="145" spans="1:22" ht="13.8" x14ac:dyDescent="0.3">
      <c r="A145" s="23"/>
      <c r="B145" s="162" t="s">
        <v>142</v>
      </c>
      <c r="C145" s="170" t="s">
        <v>11</v>
      </c>
      <c r="D145" s="169"/>
      <c r="E145" s="169"/>
      <c r="F145" s="169"/>
      <c r="G145" s="169"/>
      <c r="H145" s="169"/>
      <c r="I145" s="169"/>
      <c r="J145" s="169"/>
      <c r="K145" s="169"/>
      <c r="L145" s="169"/>
      <c r="M145" s="170" t="s">
        <v>11</v>
      </c>
      <c r="N145" s="169"/>
      <c r="O145" s="162"/>
      <c r="P145" s="171" t="s">
        <v>60</v>
      </c>
      <c r="Q145" s="173"/>
      <c r="R145" s="235" t="s">
        <v>202</v>
      </c>
      <c r="S145" s="270">
        <f>IFERROR(S136*200000/S127,0)</f>
        <v>2.9072333606523282E-2</v>
      </c>
      <c r="T145" s="270">
        <f>IFERROR(T136*200000/T127,0)</f>
        <v>3.9090806685918154E-2</v>
      </c>
      <c r="U145" s="309" t="s">
        <v>306</v>
      </c>
      <c r="V145" s="16"/>
    </row>
    <row r="146" spans="1:22" ht="13.8" x14ac:dyDescent="0.3">
      <c r="A146" s="23"/>
      <c r="B146" s="267" t="s">
        <v>143</v>
      </c>
      <c r="C146" s="274" t="s">
        <v>11</v>
      </c>
      <c r="D146" s="196"/>
      <c r="E146" s="196"/>
      <c r="F146" s="196"/>
      <c r="G146" s="196"/>
      <c r="H146" s="196"/>
      <c r="I146" s="196"/>
      <c r="J146" s="196"/>
      <c r="K146" s="196"/>
      <c r="L146" s="196"/>
      <c r="M146" s="274" t="s">
        <v>11</v>
      </c>
      <c r="N146" s="196"/>
      <c r="O146" s="267"/>
      <c r="P146" s="390" t="s">
        <v>60</v>
      </c>
      <c r="Q146" s="385"/>
      <c r="R146" s="383" t="s">
        <v>202</v>
      </c>
      <c r="S146" s="396">
        <f>IFERROR(S137*200000/S128,0)</f>
        <v>8.0697726666863867E-2</v>
      </c>
      <c r="T146" s="396">
        <f>IFERROR(T137*200000/T128,0)</f>
        <v>6.9011750057022037E-2</v>
      </c>
      <c r="U146" s="309" t="s">
        <v>306</v>
      </c>
      <c r="V146" s="16"/>
    </row>
    <row r="147" spans="1:22" ht="41.4" x14ac:dyDescent="0.3">
      <c r="A147" s="23"/>
      <c r="B147" s="162" t="s">
        <v>144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70" t="s">
        <v>11</v>
      </c>
      <c r="N147" s="169"/>
      <c r="O147" s="162"/>
      <c r="P147" s="171" t="s">
        <v>60</v>
      </c>
      <c r="Q147" s="173"/>
      <c r="R147" s="236" t="s">
        <v>198</v>
      </c>
      <c r="S147" s="168">
        <v>12944</v>
      </c>
      <c r="T147" s="168">
        <v>15338</v>
      </c>
      <c r="U147" s="309" t="s">
        <v>307</v>
      </c>
      <c r="V147" s="16"/>
    </row>
    <row r="148" spans="1:22" ht="43.5" customHeight="1" x14ac:dyDescent="0.3">
      <c r="A148" s="23"/>
      <c r="B148" s="267" t="s">
        <v>145</v>
      </c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4" t="s">
        <v>11</v>
      </c>
      <c r="N148" s="196"/>
      <c r="O148" s="267"/>
      <c r="P148" s="390" t="s">
        <v>60</v>
      </c>
      <c r="Q148" s="385"/>
      <c r="R148" s="196" t="s">
        <v>15</v>
      </c>
      <c r="S148" s="399">
        <f>IFERROR(S147/S126*100%,0)</f>
        <v>1.0409636569863909</v>
      </c>
      <c r="T148" s="399">
        <f>IFERROR(T147/T126*100%,0)</f>
        <v>1.0359420142635531</v>
      </c>
      <c r="U148" s="309"/>
      <c r="V148" s="16"/>
    </row>
    <row r="149" spans="1:22" ht="13.8" x14ac:dyDescent="0.3">
      <c r="A149" s="23"/>
      <c r="B149" s="162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70"/>
      <c r="N149" s="169"/>
      <c r="O149" s="162"/>
      <c r="P149" s="171"/>
      <c r="Q149" s="173"/>
      <c r="R149" s="169"/>
      <c r="S149" s="178"/>
      <c r="T149" s="178"/>
      <c r="U149" s="340"/>
      <c r="V149" s="16"/>
    </row>
    <row r="150" spans="1:22" ht="13.8" x14ac:dyDescent="0.3">
      <c r="A150" s="23"/>
      <c r="B150" s="155" t="s">
        <v>186</v>
      </c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340"/>
      <c r="V150" s="16"/>
    </row>
    <row r="151" spans="1:22" ht="13.8" x14ac:dyDescent="0.3">
      <c r="A151" s="212"/>
      <c r="B151" s="162" t="s">
        <v>308</v>
      </c>
      <c r="C151" s="170" t="s">
        <v>11</v>
      </c>
      <c r="D151" s="179"/>
      <c r="E151" s="179"/>
      <c r="F151" s="179"/>
      <c r="G151" s="179"/>
      <c r="H151" s="179"/>
      <c r="I151" s="179"/>
      <c r="J151" s="179"/>
      <c r="K151" s="179"/>
      <c r="L151" s="177"/>
      <c r="M151" s="177"/>
      <c r="N151" s="177"/>
      <c r="O151" s="162"/>
      <c r="P151" s="173" t="s">
        <v>12</v>
      </c>
      <c r="Q151" s="173" t="s">
        <v>12</v>
      </c>
      <c r="R151" s="169" t="s">
        <v>15</v>
      </c>
      <c r="S151" s="400">
        <v>62</v>
      </c>
      <c r="T151" s="400">
        <v>60</v>
      </c>
      <c r="U151" s="309" t="s">
        <v>309</v>
      </c>
      <c r="V151" s="16"/>
    </row>
    <row r="152" spans="1:22" ht="13.8" x14ac:dyDescent="0.3">
      <c r="U152" s="340"/>
      <c r="V152" s="16"/>
    </row>
    <row r="153" spans="1:22" ht="13.8" x14ac:dyDescent="0.3">
      <c r="A153" s="23"/>
      <c r="B153" s="155" t="s">
        <v>187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340"/>
      <c r="V153" s="16"/>
    </row>
    <row r="154" spans="1:22" ht="27.6" x14ac:dyDescent="0.3">
      <c r="A154" s="16"/>
      <c r="B154" s="267" t="s">
        <v>310</v>
      </c>
      <c r="C154" s="274" t="s">
        <v>11</v>
      </c>
      <c r="D154" s="274"/>
      <c r="E154" s="274"/>
      <c r="F154" s="260"/>
      <c r="G154" s="260"/>
      <c r="H154" s="260"/>
      <c r="I154" s="260"/>
      <c r="J154" s="260"/>
      <c r="K154" s="260"/>
      <c r="L154" s="260"/>
      <c r="M154" s="259"/>
      <c r="N154" s="198"/>
      <c r="O154" s="198"/>
      <c r="P154" s="343" t="s">
        <v>42</v>
      </c>
      <c r="Q154" s="374" t="s">
        <v>12</v>
      </c>
      <c r="R154" s="401" t="s">
        <v>197</v>
      </c>
      <c r="S154" s="376">
        <f>S155+S156</f>
        <v>12072330.460000001</v>
      </c>
      <c r="T154" s="376">
        <f>T155+T156</f>
        <v>8399955.9600000009</v>
      </c>
      <c r="U154" s="340"/>
      <c r="V154" s="16"/>
    </row>
    <row r="155" spans="1:22" ht="13.8" x14ac:dyDescent="0.3">
      <c r="A155" s="16"/>
      <c r="B155" s="162" t="s">
        <v>311</v>
      </c>
      <c r="C155" s="170" t="s">
        <v>11</v>
      </c>
      <c r="D155" s="170"/>
      <c r="E155" s="170"/>
      <c r="F155" s="179"/>
      <c r="G155" s="179"/>
      <c r="H155" s="179"/>
      <c r="I155" s="179"/>
      <c r="J155" s="179"/>
      <c r="K155" s="179"/>
      <c r="L155" s="179"/>
      <c r="M155" s="177"/>
      <c r="N155" s="180"/>
      <c r="O155" s="180"/>
      <c r="P155" s="27" t="s">
        <v>42</v>
      </c>
      <c r="Q155" s="167" t="s">
        <v>12</v>
      </c>
      <c r="R155" s="234" t="s">
        <v>197</v>
      </c>
      <c r="S155" s="168">
        <v>5000000</v>
      </c>
      <c r="T155" s="402">
        <v>0</v>
      </c>
      <c r="U155" s="309" t="s">
        <v>312</v>
      </c>
      <c r="V155" s="16"/>
    </row>
    <row r="156" spans="1:22" ht="27.6" x14ac:dyDescent="0.3">
      <c r="A156" s="16"/>
      <c r="B156" s="162" t="s">
        <v>313</v>
      </c>
      <c r="C156" s="170" t="s">
        <v>11</v>
      </c>
      <c r="D156" s="170"/>
      <c r="E156" s="170"/>
      <c r="F156" s="179"/>
      <c r="G156" s="179"/>
      <c r="H156" s="179"/>
      <c r="I156" s="179"/>
      <c r="J156" s="179"/>
      <c r="K156" s="179"/>
      <c r="L156" s="179"/>
      <c r="M156" s="177"/>
      <c r="N156" s="180"/>
      <c r="O156" s="180"/>
      <c r="P156" s="27" t="s">
        <v>42</v>
      </c>
      <c r="Q156" s="167" t="s">
        <v>12</v>
      </c>
      <c r="R156" s="234" t="s">
        <v>197</v>
      </c>
      <c r="S156" s="168">
        <v>7072330.46</v>
      </c>
      <c r="T156" s="168">
        <v>8399955.9600000009</v>
      </c>
      <c r="U156" s="309" t="s">
        <v>314</v>
      </c>
      <c r="V156" s="16"/>
    </row>
    <row r="157" spans="1:22" ht="27.6" x14ac:dyDescent="0.3">
      <c r="A157" s="16"/>
      <c r="B157" s="199" t="s">
        <v>315</v>
      </c>
      <c r="C157" s="271" t="s">
        <v>11</v>
      </c>
      <c r="D157" s="271"/>
      <c r="E157" s="271"/>
      <c r="F157" s="199"/>
      <c r="G157" s="199"/>
      <c r="H157" s="199"/>
      <c r="I157" s="199"/>
      <c r="J157" s="199"/>
      <c r="K157" s="199"/>
      <c r="L157" s="199"/>
      <c r="M157" s="256"/>
      <c r="N157" s="195"/>
      <c r="O157" s="195"/>
      <c r="P157" s="418" t="s">
        <v>44</v>
      </c>
      <c r="Q157" s="419" t="s">
        <v>12</v>
      </c>
      <c r="R157" s="420" t="s">
        <v>197</v>
      </c>
      <c r="S157" s="421">
        <v>15000</v>
      </c>
      <c r="T157" s="422">
        <v>15000</v>
      </c>
      <c r="U157" s="309" t="s">
        <v>316</v>
      </c>
      <c r="V157" s="16"/>
    </row>
    <row r="158" spans="1:22" ht="13.8" x14ac:dyDescent="0.3">
      <c r="A158" s="16"/>
      <c r="B158" s="267" t="s">
        <v>337</v>
      </c>
      <c r="C158" s="274"/>
      <c r="D158" s="274" t="s">
        <v>11</v>
      </c>
      <c r="E158" s="274"/>
      <c r="F158" s="267"/>
      <c r="G158" s="267"/>
      <c r="H158" s="267"/>
      <c r="I158" s="267"/>
      <c r="J158" s="267"/>
      <c r="K158" s="267"/>
      <c r="L158" s="267"/>
      <c r="M158" s="259" t="s">
        <v>11</v>
      </c>
      <c r="N158" s="198"/>
      <c r="O158" s="198"/>
      <c r="P158" s="343" t="s">
        <v>44</v>
      </c>
      <c r="Q158" s="403"/>
      <c r="R158" s="375" t="s">
        <v>197</v>
      </c>
      <c r="S158" s="321">
        <v>0</v>
      </c>
      <c r="T158" s="376">
        <v>0</v>
      </c>
      <c r="U158" s="309"/>
      <c r="V158" s="16"/>
    </row>
    <row r="159" spans="1:22" ht="13.05" customHeight="1" x14ac:dyDescent="0.3">
      <c r="U159" s="340"/>
      <c r="V159" s="16"/>
    </row>
    <row r="160" spans="1:22" ht="13.8" x14ac:dyDescent="0.3">
      <c r="A160" s="23"/>
      <c r="B160" s="154" t="s">
        <v>117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231"/>
      <c r="S160" s="18"/>
      <c r="T160" s="18"/>
      <c r="U160" s="340"/>
      <c r="V160" s="16"/>
    </row>
    <row r="161" spans="1:21" ht="13.8" x14ac:dyDescent="0.3">
      <c r="U161" s="340"/>
    </row>
    <row r="162" spans="1:21" ht="13.8" x14ac:dyDescent="0.3">
      <c r="A162" s="23"/>
      <c r="B162" s="182" t="s">
        <v>188</v>
      </c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340"/>
    </row>
    <row r="163" spans="1:21" ht="27.6" x14ac:dyDescent="0.3">
      <c r="A163" s="16"/>
      <c r="B163" s="162" t="s">
        <v>317</v>
      </c>
      <c r="C163" s="177"/>
      <c r="D163" s="177"/>
      <c r="E163" s="177"/>
      <c r="F163" s="170" t="s">
        <v>11</v>
      </c>
      <c r="G163" s="170" t="s">
        <v>11</v>
      </c>
      <c r="H163" s="170"/>
      <c r="I163" s="170" t="s">
        <v>11</v>
      </c>
      <c r="J163" s="179"/>
      <c r="K163" s="179"/>
      <c r="L163" s="165"/>
      <c r="M163" s="165"/>
      <c r="N163" s="165"/>
      <c r="O163" s="165"/>
      <c r="P163" s="177" t="s">
        <v>12</v>
      </c>
      <c r="Q163" s="183" t="s">
        <v>13</v>
      </c>
      <c r="R163" s="235" t="s">
        <v>195</v>
      </c>
      <c r="S163" s="173">
        <v>0</v>
      </c>
      <c r="T163" s="173">
        <v>0</v>
      </c>
      <c r="U163" s="309"/>
    </row>
    <row r="164" spans="1:21" ht="27.6" x14ac:dyDescent="0.3">
      <c r="A164" s="172"/>
      <c r="B164" s="267" t="s">
        <v>318</v>
      </c>
      <c r="C164" s="259"/>
      <c r="D164" s="259"/>
      <c r="E164" s="259"/>
      <c r="F164" s="274" t="s">
        <v>11</v>
      </c>
      <c r="G164" s="260"/>
      <c r="H164" s="260"/>
      <c r="I164" s="260"/>
      <c r="J164" s="260"/>
      <c r="K164" s="260"/>
      <c r="L164" s="373"/>
      <c r="M164" s="373"/>
      <c r="N164" s="373"/>
      <c r="O164" s="373"/>
      <c r="P164" s="259" t="s">
        <v>12</v>
      </c>
      <c r="Q164" s="261" t="s">
        <v>14</v>
      </c>
      <c r="R164" s="383" t="s">
        <v>195</v>
      </c>
      <c r="S164" s="385">
        <v>0</v>
      </c>
      <c r="T164" s="385">
        <v>0</v>
      </c>
      <c r="U164" s="309" t="s">
        <v>319</v>
      </c>
    </row>
    <row r="165" spans="1:21" ht="13.8" x14ac:dyDescent="0.3">
      <c r="A165" s="172"/>
      <c r="B165" s="184"/>
      <c r="C165" s="177"/>
      <c r="D165" s="177"/>
      <c r="E165" s="177"/>
      <c r="F165" s="170"/>
      <c r="G165" s="179"/>
      <c r="H165" s="179"/>
      <c r="I165" s="179"/>
      <c r="J165" s="179"/>
      <c r="K165" s="179"/>
      <c r="L165" s="165"/>
      <c r="M165" s="165"/>
      <c r="N165" s="165"/>
      <c r="O165" s="165"/>
      <c r="P165" s="177"/>
      <c r="Q165" s="183"/>
      <c r="R165" s="235"/>
      <c r="S165" s="173"/>
      <c r="T165" s="173"/>
      <c r="U165" s="340"/>
    </row>
    <row r="166" spans="1:21" ht="13.8" x14ac:dyDescent="0.3">
      <c r="A166" s="162"/>
      <c r="B166" s="155" t="s">
        <v>189</v>
      </c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340"/>
    </row>
    <row r="167" spans="1:21" ht="13.8" x14ac:dyDescent="0.3">
      <c r="A167" s="162"/>
      <c r="B167" s="267" t="s">
        <v>320</v>
      </c>
      <c r="C167" s="373"/>
      <c r="D167" s="373"/>
      <c r="E167" s="373"/>
      <c r="F167" s="373"/>
      <c r="G167" s="373"/>
      <c r="H167" s="373"/>
      <c r="I167" s="373"/>
      <c r="J167" s="259"/>
      <c r="K167" s="259"/>
      <c r="L167" s="274" t="s">
        <v>11</v>
      </c>
      <c r="M167" s="373"/>
      <c r="N167" s="373"/>
      <c r="O167" s="373"/>
      <c r="P167" s="261" t="s">
        <v>12</v>
      </c>
      <c r="Q167" s="261" t="s">
        <v>12</v>
      </c>
      <c r="R167" s="383" t="s">
        <v>195</v>
      </c>
      <c r="S167" s="404">
        <f>S168+S171</f>
        <v>2332</v>
      </c>
      <c r="T167" s="321">
        <f>T168+T171</f>
        <v>2643</v>
      </c>
      <c r="U167" s="309"/>
    </row>
    <row r="168" spans="1:21" ht="41.4" x14ac:dyDescent="0.3">
      <c r="A168" s="162"/>
      <c r="B168" s="163" t="s">
        <v>321</v>
      </c>
      <c r="C168" s="165"/>
      <c r="D168" s="165"/>
      <c r="E168" s="165"/>
      <c r="F168" s="165"/>
      <c r="G168" s="165"/>
      <c r="H168" s="165"/>
      <c r="I168" s="165"/>
      <c r="J168" s="177"/>
      <c r="K168" s="177"/>
      <c r="L168" s="170" t="s">
        <v>11</v>
      </c>
      <c r="M168" s="165"/>
      <c r="N168" s="165"/>
      <c r="O168" s="165"/>
      <c r="P168" s="183" t="s">
        <v>12</v>
      </c>
      <c r="Q168" s="183" t="s">
        <v>12</v>
      </c>
      <c r="R168" s="235" t="s">
        <v>195</v>
      </c>
      <c r="S168" s="19">
        <f>SUM(S169:S170)</f>
        <v>1188</v>
      </c>
      <c r="T168" s="19">
        <f>SUM(T169:T170)</f>
        <v>1377</v>
      </c>
      <c r="U168" s="309" t="s">
        <v>322</v>
      </c>
    </row>
    <row r="169" spans="1:21" ht="13.8" x14ac:dyDescent="0.3">
      <c r="A169" s="162"/>
      <c r="B169" s="424" t="s">
        <v>353</v>
      </c>
      <c r="C169" s="165"/>
      <c r="D169" s="165"/>
      <c r="E169" s="165"/>
      <c r="F169" s="165"/>
      <c r="G169" s="165"/>
      <c r="H169" s="165"/>
      <c r="I169" s="165"/>
      <c r="J169" s="177"/>
      <c r="K169" s="177"/>
      <c r="L169" s="170"/>
      <c r="M169" s="165"/>
      <c r="N169" s="165"/>
      <c r="O169" s="165"/>
      <c r="P169" s="183"/>
      <c r="Q169" s="183"/>
      <c r="R169" s="235" t="s">
        <v>195</v>
      </c>
      <c r="S169" s="19">
        <v>774</v>
      </c>
      <c r="T169" s="19">
        <v>1027</v>
      </c>
      <c r="U169" s="309"/>
    </row>
    <row r="170" spans="1:21" ht="13.8" x14ac:dyDescent="0.3">
      <c r="A170" s="162"/>
      <c r="B170" s="424" t="s">
        <v>352</v>
      </c>
      <c r="C170" s="165"/>
      <c r="D170" s="165"/>
      <c r="E170" s="165"/>
      <c r="F170" s="165"/>
      <c r="G170" s="165"/>
      <c r="H170" s="165"/>
      <c r="I170" s="165"/>
      <c r="J170" s="177"/>
      <c r="K170" s="177"/>
      <c r="L170" s="170"/>
      <c r="M170" s="165"/>
      <c r="N170" s="165"/>
      <c r="O170" s="165"/>
      <c r="P170" s="183"/>
      <c r="Q170" s="183"/>
      <c r="R170" s="235" t="s">
        <v>195</v>
      </c>
      <c r="S170" s="19">
        <v>414</v>
      </c>
      <c r="T170" s="19">
        <v>350</v>
      </c>
      <c r="U170" s="309"/>
    </row>
    <row r="171" spans="1:21" ht="13.8" x14ac:dyDescent="0.3">
      <c r="A171" s="162"/>
      <c r="B171" s="163" t="s">
        <v>323</v>
      </c>
      <c r="C171" s="165"/>
      <c r="D171" s="165"/>
      <c r="E171" s="165"/>
      <c r="F171" s="165"/>
      <c r="G171" s="165"/>
      <c r="H171" s="165"/>
      <c r="I171" s="165"/>
      <c r="J171" s="177"/>
      <c r="K171" s="177"/>
      <c r="L171" s="170" t="s">
        <v>11</v>
      </c>
      <c r="M171" s="165"/>
      <c r="N171" s="165"/>
      <c r="O171" s="165"/>
      <c r="P171" s="183" t="s">
        <v>12</v>
      </c>
      <c r="Q171" s="183" t="s">
        <v>12</v>
      </c>
      <c r="R171" s="235" t="s">
        <v>195</v>
      </c>
      <c r="S171" s="19">
        <f>SUM(S172:S173)</f>
        <v>1144</v>
      </c>
      <c r="T171" s="19">
        <f>SUM(T172:T173)</f>
        <v>1266</v>
      </c>
      <c r="U171" s="309"/>
    </row>
    <row r="172" spans="1:21" s="16" customFormat="1" ht="13.8" x14ac:dyDescent="0.3">
      <c r="A172" s="162"/>
      <c r="B172" s="424" t="s">
        <v>354</v>
      </c>
      <c r="C172" s="165"/>
      <c r="D172" s="165"/>
      <c r="E172" s="165"/>
      <c r="F172" s="165"/>
      <c r="G172" s="165"/>
      <c r="H172" s="165"/>
      <c r="I172" s="165"/>
      <c r="J172" s="177"/>
      <c r="K172" s="177"/>
      <c r="L172" s="170"/>
      <c r="M172" s="165"/>
      <c r="N172" s="165"/>
      <c r="O172" s="165"/>
      <c r="P172" s="183"/>
      <c r="Q172" s="183"/>
      <c r="R172" s="235" t="s">
        <v>195</v>
      </c>
      <c r="S172" s="19">
        <v>113</v>
      </c>
      <c r="T172" s="19">
        <v>55</v>
      </c>
      <c r="U172" s="423"/>
    </row>
    <row r="173" spans="1:21" ht="13.8" x14ac:dyDescent="0.3">
      <c r="A173" s="162"/>
      <c r="B173" s="425" t="s">
        <v>355</v>
      </c>
      <c r="C173" s="373"/>
      <c r="D173" s="373"/>
      <c r="E173" s="373"/>
      <c r="F173" s="373"/>
      <c r="G173" s="373"/>
      <c r="H173" s="373"/>
      <c r="I173" s="373"/>
      <c r="J173" s="259"/>
      <c r="K173" s="259"/>
      <c r="L173" s="274"/>
      <c r="M173" s="373"/>
      <c r="N173" s="373"/>
      <c r="O173" s="373"/>
      <c r="P173" s="261"/>
      <c r="Q173" s="261"/>
      <c r="R173" s="383" t="s">
        <v>195</v>
      </c>
      <c r="S173" s="136">
        <v>1031</v>
      </c>
      <c r="T173" s="136">
        <v>1211</v>
      </c>
      <c r="U173" s="309"/>
    </row>
    <row r="174" spans="1:21" ht="41.4" x14ac:dyDescent="0.3">
      <c r="A174" s="162"/>
      <c r="B174" s="162" t="s">
        <v>324</v>
      </c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83" t="s">
        <v>16</v>
      </c>
      <c r="Q174" s="183" t="s">
        <v>12</v>
      </c>
      <c r="R174" s="235" t="s">
        <v>195</v>
      </c>
      <c r="S174" s="173">
        <v>19</v>
      </c>
      <c r="T174" s="173">
        <v>3</v>
      </c>
      <c r="U174" s="309" t="s">
        <v>325</v>
      </c>
    </row>
    <row r="175" spans="1:21" ht="41.4" x14ac:dyDescent="0.3">
      <c r="A175" s="162"/>
      <c r="B175" s="200" t="s">
        <v>326</v>
      </c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261" t="s">
        <v>17</v>
      </c>
      <c r="Q175" s="261" t="s">
        <v>12</v>
      </c>
      <c r="R175" s="383" t="s">
        <v>195</v>
      </c>
      <c r="S175" s="385">
        <v>3</v>
      </c>
      <c r="T175" s="385">
        <v>1</v>
      </c>
      <c r="U175" s="309" t="s">
        <v>325</v>
      </c>
    </row>
    <row r="176" spans="1:21" ht="27.6" x14ac:dyDescent="0.3">
      <c r="A176" s="162"/>
      <c r="B176" s="162" t="s">
        <v>327</v>
      </c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83" t="s">
        <v>16</v>
      </c>
      <c r="Q176" s="183" t="s">
        <v>12</v>
      </c>
      <c r="R176" s="235" t="s">
        <v>195</v>
      </c>
      <c r="S176" s="173">
        <v>2</v>
      </c>
      <c r="T176" s="173">
        <v>0</v>
      </c>
      <c r="U176" s="309"/>
    </row>
    <row r="177" spans="1:21" ht="27.6" x14ac:dyDescent="0.3">
      <c r="A177" s="162"/>
      <c r="B177" s="267" t="s">
        <v>328</v>
      </c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261" t="s">
        <v>16</v>
      </c>
      <c r="Q177" s="261" t="s">
        <v>12</v>
      </c>
      <c r="R177" s="383" t="s">
        <v>195</v>
      </c>
      <c r="S177" s="385">
        <v>2</v>
      </c>
      <c r="T177" s="385">
        <v>0</v>
      </c>
      <c r="U177" s="309"/>
    </row>
    <row r="178" spans="1:21" ht="13.8" x14ac:dyDescent="0.3">
      <c r="A178" s="162"/>
      <c r="B178" s="162"/>
      <c r="C178" s="165"/>
      <c r="D178" s="165"/>
      <c r="E178" s="165"/>
      <c r="F178" s="165"/>
      <c r="G178" s="165"/>
      <c r="H178" s="165"/>
      <c r="I178" s="165"/>
      <c r="J178" s="177"/>
      <c r="K178" s="177"/>
      <c r="L178" s="170"/>
      <c r="M178" s="165"/>
      <c r="N178" s="165"/>
      <c r="O178" s="165"/>
      <c r="P178" s="183"/>
      <c r="Q178" s="183"/>
      <c r="R178" s="169"/>
      <c r="S178" s="173"/>
      <c r="T178" s="173"/>
      <c r="U178" s="340"/>
    </row>
    <row r="179" spans="1:21" ht="13.8" x14ac:dyDescent="0.3">
      <c r="A179" s="23"/>
      <c r="B179" s="155" t="s">
        <v>190</v>
      </c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340"/>
    </row>
    <row r="180" spans="1:21" ht="25.95" customHeight="1" x14ac:dyDescent="0.3">
      <c r="A180" s="23"/>
      <c r="B180" s="267" t="s">
        <v>329</v>
      </c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261" t="s">
        <v>46</v>
      </c>
      <c r="Q180" s="261"/>
      <c r="R180" s="387" t="s">
        <v>198</v>
      </c>
      <c r="S180" s="147" t="s">
        <v>247</v>
      </c>
      <c r="T180" s="385">
        <v>7</v>
      </c>
      <c r="U180" s="426" t="s">
        <v>330</v>
      </c>
    </row>
    <row r="181" spans="1:21" ht="13.8" x14ac:dyDescent="0.3">
      <c r="A181" s="23"/>
      <c r="B181" s="162" t="s">
        <v>331</v>
      </c>
      <c r="C181" s="170" t="s">
        <v>11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83" t="s">
        <v>46</v>
      </c>
      <c r="Q181" s="183"/>
      <c r="R181" s="236" t="s">
        <v>198</v>
      </c>
      <c r="S181" s="148" t="s">
        <v>247</v>
      </c>
      <c r="T181" s="173">
        <v>1</v>
      </c>
      <c r="U181" s="426"/>
    </row>
    <row r="182" spans="1:21" ht="13.8" x14ac:dyDescent="0.3">
      <c r="A182" s="23"/>
      <c r="B182" s="267" t="s">
        <v>332</v>
      </c>
      <c r="C182" s="274" t="s">
        <v>11</v>
      </c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261" t="s">
        <v>46</v>
      </c>
      <c r="Q182" s="261"/>
      <c r="R182" s="387" t="s">
        <v>198</v>
      </c>
      <c r="S182" s="149" t="s">
        <v>247</v>
      </c>
      <c r="T182" s="385">
        <v>1</v>
      </c>
      <c r="U182" s="426"/>
    </row>
    <row r="183" spans="1:21" ht="13.8" x14ac:dyDescent="0.3">
      <c r="A183" s="23"/>
      <c r="B183" s="162" t="s">
        <v>119</v>
      </c>
      <c r="C183" s="16"/>
      <c r="D183" s="170" t="s">
        <v>11</v>
      </c>
      <c r="E183" s="170"/>
      <c r="F183" s="16"/>
      <c r="G183" s="16"/>
      <c r="H183" s="16"/>
      <c r="I183" s="16"/>
      <c r="J183" s="16"/>
      <c r="K183" s="16"/>
      <c r="L183" s="16"/>
      <c r="M183" s="170" t="s">
        <v>11</v>
      </c>
      <c r="N183" s="16"/>
      <c r="O183" s="16"/>
      <c r="P183" s="183" t="s">
        <v>46</v>
      </c>
      <c r="Q183" s="183"/>
      <c r="R183" s="236" t="s">
        <v>198</v>
      </c>
      <c r="S183" s="147" t="s">
        <v>247</v>
      </c>
      <c r="T183" s="173">
        <v>3</v>
      </c>
      <c r="U183" s="426"/>
    </row>
    <row r="184" spans="1:21" ht="13.8" x14ac:dyDescent="0.3">
      <c r="A184" s="23"/>
      <c r="B184" s="267" t="s">
        <v>120</v>
      </c>
      <c r="C184" s="274"/>
      <c r="D184" s="151"/>
      <c r="E184" s="151"/>
      <c r="F184" s="151"/>
      <c r="G184" s="151"/>
      <c r="H184" s="151"/>
      <c r="I184" s="151"/>
      <c r="J184" s="151"/>
      <c r="K184" s="151"/>
      <c r="L184" s="274" t="s">
        <v>11</v>
      </c>
      <c r="M184" s="274" t="s">
        <v>11</v>
      </c>
      <c r="N184" s="151"/>
      <c r="O184" s="151"/>
      <c r="P184" s="261" t="s">
        <v>46</v>
      </c>
      <c r="Q184" s="261"/>
      <c r="R184" s="387" t="s">
        <v>15</v>
      </c>
      <c r="S184" s="149" t="s">
        <v>247</v>
      </c>
      <c r="T184" s="397">
        <v>0.42857142857142855</v>
      </c>
      <c r="U184" s="426"/>
    </row>
    <row r="185" spans="1:21" ht="13.8" x14ac:dyDescent="0.3">
      <c r="A185" s="23"/>
      <c r="B185" s="162" t="s">
        <v>333</v>
      </c>
      <c r="C185" s="170" t="s">
        <v>11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70" t="s">
        <v>11</v>
      </c>
      <c r="N185" s="16"/>
      <c r="O185" s="16"/>
      <c r="P185" s="183" t="s">
        <v>46</v>
      </c>
      <c r="Q185" s="183"/>
      <c r="R185" s="236" t="s">
        <v>198</v>
      </c>
      <c r="S185" s="147" t="s">
        <v>247</v>
      </c>
      <c r="T185" s="173">
        <v>1</v>
      </c>
      <c r="U185" s="426"/>
    </row>
    <row r="186" spans="1:21" ht="13.8" x14ac:dyDescent="0.3">
      <c r="A186" s="23"/>
      <c r="B186" s="267" t="s">
        <v>334</v>
      </c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274" t="s">
        <v>11</v>
      </c>
      <c r="P186" s="261" t="s">
        <v>46</v>
      </c>
      <c r="Q186" s="261"/>
      <c r="R186" s="196" t="s">
        <v>15</v>
      </c>
      <c r="S186" s="149" t="s">
        <v>247</v>
      </c>
      <c r="T186" s="397">
        <v>0.14285714285714285</v>
      </c>
      <c r="U186" s="426"/>
    </row>
    <row r="187" spans="1:21" ht="27.6" x14ac:dyDescent="0.3">
      <c r="A187" s="23"/>
      <c r="B187" s="265" t="s">
        <v>356</v>
      </c>
      <c r="C187" s="378" t="s">
        <v>11</v>
      </c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266" t="s">
        <v>46</v>
      </c>
      <c r="Q187" s="266"/>
      <c r="R187" s="386" t="s">
        <v>198</v>
      </c>
      <c r="S187" s="150" t="s">
        <v>247</v>
      </c>
      <c r="T187" s="388">
        <v>7</v>
      </c>
      <c r="U187" s="426" t="s">
        <v>365</v>
      </c>
    </row>
    <row r="188" spans="1:21" ht="27.6" x14ac:dyDescent="0.3">
      <c r="A188" s="23"/>
      <c r="B188" s="265" t="s">
        <v>335</v>
      </c>
      <c r="C188" s="378" t="s">
        <v>11</v>
      </c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266" t="s">
        <v>46</v>
      </c>
      <c r="Q188" s="266"/>
      <c r="R188" s="381" t="s">
        <v>195</v>
      </c>
      <c r="S188" s="150" t="s">
        <v>247</v>
      </c>
      <c r="T188" s="388">
        <v>9</v>
      </c>
      <c r="U188" s="426" t="s">
        <v>367</v>
      </c>
    </row>
    <row r="189" spans="1:21" ht="13.8" x14ac:dyDescent="0.3">
      <c r="A189" s="23"/>
      <c r="B189" s="265" t="s">
        <v>121</v>
      </c>
      <c r="C189" s="156"/>
      <c r="D189" s="378" t="s">
        <v>11</v>
      </c>
      <c r="E189" s="378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266" t="s">
        <v>12</v>
      </c>
      <c r="Q189" s="266"/>
      <c r="R189" s="381" t="s">
        <v>195</v>
      </c>
      <c r="S189" s="150" t="s">
        <v>247</v>
      </c>
      <c r="T189" s="388">
        <v>6</v>
      </c>
      <c r="U189" s="426"/>
    </row>
    <row r="190" spans="1:21" ht="13.8" x14ac:dyDescent="0.3">
      <c r="A190" s="23"/>
      <c r="B190" s="162" t="s">
        <v>122</v>
      </c>
      <c r="C190" s="16"/>
      <c r="D190" s="170" t="s">
        <v>11</v>
      </c>
      <c r="E190" s="170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83" t="s">
        <v>12</v>
      </c>
      <c r="Q190" s="183"/>
      <c r="R190" s="235" t="s">
        <v>195</v>
      </c>
      <c r="S190" s="147" t="s">
        <v>247</v>
      </c>
      <c r="T190" s="181">
        <v>850000000</v>
      </c>
      <c r="U190" s="426"/>
    </row>
    <row r="191" spans="1:21" ht="13.8" x14ac:dyDescent="0.3">
      <c r="A191" s="23"/>
      <c r="B191" s="267" t="s">
        <v>336</v>
      </c>
      <c r="C191" s="274" t="s">
        <v>11</v>
      </c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261" t="s">
        <v>12</v>
      </c>
      <c r="Q191" s="261"/>
      <c r="R191" s="383" t="s">
        <v>195</v>
      </c>
      <c r="S191" s="149" t="s">
        <v>247</v>
      </c>
      <c r="T191" s="321">
        <v>850000000</v>
      </c>
      <c r="U191" s="426"/>
    </row>
    <row r="192" spans="1:21" ht="13.8" x14ac:dyDescent="0.3">
      <c r="B192" s="189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8"/>
      <c r="P192" s="188"/>
      <c r="Q192" s="27"/>
      <c r="R192" s="237"/>
      <c r="S192" s="185"/>
      <c r="T192" s="187"/>
      <c r="U192" s="340"/>
    </row>
    <row r="193" spans="1:21" ht="13.8" x14ac:dyDescent="0.3">
      <c r="A193" s="35"/>
      <c r="B193" s="155" t="s">
        <v>191</v>
      </c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340"/>
    </row>
    <row r="194" spans="1:21" ht="27.6" x14ac:dyDescent="0.3">
      <c r="B194" s="267" t="s">
        <v>338</v>
      </c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252" t="s">
        <v>12</v>
      </c>
      <c r="Q194" s="272"/>
      <c r="R194" s="409" t="s">
        <v>15</v>
      </c>
      <c r="S194" s="405">
        <v>1</v>
      </c>
      <c r="T194" s="405">
        <v>1</v>
      </c>
      <c r="U194" s="406"/>
    </row>
    <row r="195" spans="1:21" ht="27.6" x14ac:dyDescent="0.3">
      <c r="A195" s="35"/>
      <c r="B195" s="265" t="s">
        <v>123</v>
      </c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378" t="s">
        <v>11</v>
      </c>
      <c r="P195" s="214" t="s">
        <v>31</v>
      </c>
      <c r="Q195" s="344"/>
      <c r="R195" s="410" t="s">
        <v>198</v>
      </c>
      <c r="S195" s="388">
        <v>939</v>
      </c>
      <c r="T195" s="388">
        <v>1194</v>
      </c>
      <c r="U195" s="411" t="s">
        <v>357</v>
      </c>
    </row>
    <row r="196" spans="1:21" ht="13.8" x14ac:dyDescent="0.3">
      <c r="A196" s="35"/>
      <c r="B196" s="265" t="s">
        <v>340</v>
      </c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 t="s">
        <v>31</v>
      </c>
      <c r="Q196" s="344"/>
      <c r="R196" s="263" t="s">
        <v>198</v>
      </c>
      <c r="S196" s="388">
        <v>8513</v>
      </c>
      <c r="T196" s="388">
        <v>9863</v>
      </c>
      <c r="U196" s="414" t="s">
        <v>358</v>
      </c>
    </row>
    <row r="197" spans="1:21" ht="13.8" x14ac:dyDescent="0.3">
      <c r="A197" s="35"/>
      <c r="B197" s="265" t="s">
        <v>341</v>
      </c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378" t="s">
        <v>11</v>
      </c>
      <c r="O197" s="214"/>
      <c r="P197" s="218" t="s">
        <v>31</v>
      </c>
      <c r="Q197" s="344"/>
      <c r="R197" s="263" t="s">
        <v>15</v>
      </c>
      <c r="S197" s="412">
        <v>0.57465910625084404</v>
      </c>
      <c r="T197" s="413">
        <v>0.58010822256205197</v>
      </c>
      <c r="U197" s="406" t="s">
        <v>339</v>
      </c>
    </row>
    <row r="198" spans="1:21" ht="13.8" x14ac:dyDescent="0.3">
      <c r="A198" s="35"/>
      <c r="B198" s="162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70"/>
      <c r="O198" s="169"/>
      <c r="P198" s="177"/>
      <c r="Q198" s="41"/>
      <c r="R198" s="177"/>
      <c r="S198" s="191"/>
      <c r="T198" s="178"/>
      <c r="U198" s="340"/>
    </row>
    <row r="199" spans="1:21" ht="13.8" x14ac:dyDescent="0.3">
      <c r="B199" s="155" t="s">
        <v>192</v>
      </c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340"/>
    </row>
    <row r="200" spans="1:21" ht="13.8" x14ac:dyDescent="0.3">
      <c r="B200" s="162" t="s">
        <v>124</v>
      </c>
      <c r="C200" s="170" t="s">
        <v>11</v>
      </c>
      <c r="D200" s="170"/>
      <c r="E200" s="170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8" t="s">
        <v>37</v>
      </c>
      <c r="Q200" s="41"/>
      <c r="R200" s="237" t="s">
        <v>195</v>
      </c>
      <c r="S200" s="174">
        <v>0</v>
      </c>
      <c r="T200" s="192">
        <v>0</v>
      </c>
      <c r="U200" s="309" t="s">
        <v>342</v>
      </c>
    </row>
    <row r="201" spans="1:21" ht="27.6" x14ac:dyDescent="0.3">
      <c r="B201" s="267" t="s">
        <v>125</v>
      </c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252" t="s">
        <v>37</v>
      </c>
      <c r="Q201" s="272"/>
      <c r="R201" s="273" t="s">
        <v>195</v>
      </c>
      <c r="S201" s="407">
        <v>0</v>
      </c>
      <c r="T201" s="408">
        <v>0</v>
      </c>
      <c r="U201" s="309" t="s">
        <v>342</v>
      </c>
    </row>
    <row r="202" spans="1:21" ht="13.8" x14ac:dyDescent="0.3">
      <c r="B202" s="189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8"/>
      <c r="Q202" s="190"/>
      <c r="S202" s="193"/>
      <c r="T202" s="187"/>
      <c r="U202" s="340"/>
    </row>
    <row r="203" spans="1:21" ht="13.8" x14ac:dyDescent="0.3">
      <c r="B203" s="155" t="s">
        <v>193</v>
      </c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340"/>
    </row>
    <row r="204" spans="1:21" ht="13.8" x14ac:dyDescent="0.3">
      <c r="B204" s="267" t="s">
        <v>149</v>
      </c>
      <c r="C204" s="272"/>
      <c r="D204" s="343"/>
      <c r="E204" s="358" t="s">
        <v>11</v>
      </c>
      <c r="F204" s="358" t="s">
        <v>11</v>
      </c>
      <c r="G204" s="358"/>
      <c r="H204" s="358"/>
      <c r="I204" s="358"/>
      <c r="J204" s="272"/>
      <c r="K204" s="358" t="s">
        <v>11</v>
      </c>
      <c r="L204" s="272"/>
      <c r="M204" s="272"/>
      <c r="N204" s="272"/>
      <c r="O204" s="343"/>
      <c r="P204" s="272" t="s">
        <v>26</v>
      </c>
      <c r="Q204" s="272" t="s">
        <v>82</v>
      </c>
      <c r="R204" s="259" t="s">
        <v>195</v>
      </c>
      <c r="S204" s="358">
        <v>0</v>
      </c>
      <c r="T204" s="385">
        <v>0</v>
      </c>
      <c r="U204" s="309"/>
    </row>
    <row r="205" spans="1:21" ht="13.8" x14ac:dyDescent="0.3"/>
    <row r="206" spans="1:21" ht="13.8" hidden="1" x14ac:dyDescent="0.3"/>
    <row r="207" spans="1:21" ht="13.8" hidden="1" x14ac:dyDescent="0.3"/>
    <row r="208" spans="1:21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  <row r="345" ht="13.8" hidden="1" x14ac:dyDescent="0.3"/>
    <row r="346" ht="13.8" hidden="1" x14ac:dyDescent="0.3"/>
    <row r="347" ht="13.8" hidden="1" x14ac:dyDescent="0.3"/>
    <row r="348" ht="13.8" hidden="1" x14ac:dyDescent="0.3"/>
    <row r="349" ht="13.8" hidden="1" x14ac:dyDescent="0.3"/>
    <row r="350" ht="13.8" hidden="1" x14ac:dyDescent="0.3"/>
    <row r="351" ht="13.8" hidden="1" x14ac:dyDescent="0.3"/>
    <row r="352" ht="13.8" hidden="1" x14ac:dyDescent="0.3"/>
    <row r="353" ht="13.8" hidden="1" x14ac:dyDescent="0.3"/>
    <row r="354" ht="13.8" hidden="1" x14ac:dyDescent="0.3"/>
    <row r="355" ht="13.8" hidden="1" x14ac:dyDescent="0.3"/>
    <row r="356" ht="13.8" hidden="1" x14ac:dyDescent="0.3"/>
    <row r="357" ht="13.8" hidden="1" x14ac:dyDescent="0.3"/>
    <row r="358" ht="13.8" hidden="1" x14ac:dyDescent="0.3"/>
    <row r="359" ht="13.8" hidden="1" x14ac:dyDescent="0.3"/>
    <row r="360" ht="13.8" hidden="1" x14ac:dyDescent="0.3"/>
    <row r="361" ht="13.8" hidden="1" x14ac:dyDescent="0.3"/>
    <row r="362" ht="13.8" hidden="1" x14ac:dyDescent="0.3"/>
    <row r="363" ht="13.8" hidden="1" x14ac:dyDescent="0.3"/>
    <row r="364" ht="13.05" hidden="1" customHeight="1" x14ac:dyDescent="0.3"/>
    <row r="365" ht="13.05" hidden="1" customHeight="1" x14ac:dyDescent="0.3"/>
    <row r="366" ht="13.05" hidden="1" customHeight="1" x14ac:dyDescent="0.3"/>
    <row r="367" ht="13.05" hidden="1" customHeight="1" x14ac:dyDescent="0.3"/>
    <row r="368" ht="13.05" hidden="1" customHeight="1" x14ac:dyDescent="0.3"/>
    <row r="369" ht="13.05" hidden="1" customHeight="1" x14ac:dyDescent="0.3"/>
    <row r="370" ht="13.05" hidden="1" customHeight="1" x14ac:dyDescent="0.3"/>
    <row r="371" ht="13.05" hidden="1" customHeight="1" x14ac:dyDescent="0.3"/>
    <row r="372" ht="13.05" hidden="1" customHeight="1" x14ac:dyDescent="0.3"/>
    <row r="373" ht="13.05" hidden="1" customHeight="1" x14ac:dyDescent="0.3"/>
    <row r="374" ht="13.05" hidden="1" customHeight="1" x14ac:dyDescent="0.3"/>
    <row r="375" ht="13.05" hidden="1" customHeight="1" x14ac:dyDescent="0.3"/>
    <row r="376" ht="13.05" hidden="1" customHeight="1" x14ac:dyDescent="0.3"/>
    <row r="377" ht="13.05" hidden="1" customHeight="1" x14ac:dyDescent="0.3"/>
    <row r="378" ht="13.05" hidden="1" customHeight="1" x14ac:dyDescent="0.3"/>
    <row r="379" ht="13.05" hidden="1" customHeight="1" x14ac:dyDescent="0.3"/>
    <row r="380" ht="13.05" hidden="1" customHeight="1" x14ac:dyDescent="0.3"/>
    <row r="381" ht="13.05" hidden="1" customHeight="1" x14ac:dyDescent="0.3"/>
    <row r="382" ht="13.05" hidden="1" customHeight="1" x14ac:dyDescent="0.3"/>
    <row r="383" ht="13.05" hidden="1" customHeight="1" x14ac:dyDescent="0.3"/>
    <row r="384" ht="13.05" hidden="1" customHeight="1" x14ac:dyDescent="0.3"/>
    <row r="385" ht="13.05" hidden="1" customHeight="1" x14ac:dyDescent="0.3"/>
    <row r="386" ht="13.05" hidden="1" customHeight="1" x14ac:dyDescent="0.3"/>
    <row r="387" ht="13.05" hidden="1" customHeight="1" x14ac:dyDescent="0.3"/>
    <row r="388" ht="13.05" hidden="1" customHeight="1" x14ac:dyDescent="0.3"/>
    <row r="389" ht="13.05" hidden="1" customHeight="1" x14ac:dyDescent="0.3"/>
    <row r="390" ht="13.05" hidden="1" customHeight="1" x14ac:dyDescent="0.3"/>
    <row r="391" ht="13.05" hidden="1" customHeight="1" x14ac:dyDescent="0.3"/>
    <row r="392" ht="13.05" hidden="1" customHeight="1" x14ac:dyDescent="0.3"/>
    <row r="393" ht="13.05" hidden="1" customHeight="1" x14ac:dyDescent="0.3"/>
    <row r="394" ht="13.05" hidden="1" customHeight="1" x14ac:dyDescent="0.3"/>
    <row r="395" ht="13.05" hidden="1" customHeight="1" x14ac:dyDescent="0.3"/>
    <row r="396" ht="13.05" hidden="1" customHeight="1" x14ac:dyDescent="0.3"/>
    <row r="397" ht="13.05" hidden="1" customHeight="1" x14ac:dyDescent="0.3"/>
    <row r="398" ht="13.05" hidden="1" customHeight="1" x14ac:dyDescent="0.3"/>
    <row r="399" ht="13.05" hidden="1" customHeight="1" x14ac:dyDescent="0.3"/>
    <row r="400" ht="13.05" hidden="1" customHeight="1" x14ac:dyDescent="0.3"/>
    <row r="401" ht="13.05" hidden="1" customHeight="1" x14ac:dyDescent="0.3"/>
    <row r="402" ht="13.05" hidden="1" customHeight="1" x14ac:dyDescent="0.3"/>
    <row r="403" ht="13.05" hidden="1" customHeight="1" x14ac:dyDescent="0.3"/>
    <row r="404" ht="13.05" hidden="1" customHeight="1" x14ac:dyDescent="0.3"/>
    <row r="405" ht="13.05" hidden="1" customHeight="1" x14ac:dyDescent="0.3"/>
    <row r="406" ht="13.05" hidden="1" customHeight="1" x14ac:dyDescent="0.3"/>
    <row r="407" ht="13.05" hidden="1" customHeight="1" x14ac:dyDescent="0.3"/>
    <row r="408" ht="13.05" hidden="1" customHeight="1" x14ac:dyDescent="0.3"/>
    <row r="409" ht="13.05" hidden="1" customHeight="1" x14ac:dyDescent="0.3"/>
    <row r="410" ht="13.05" hidden="1" customHeight="1" x14ac:dyDescent="0.3"/>
    <row r="411" ht="13.05" hidden="1" customHeight="1" x14ac:dyDescent="0.3"/>
    <row r="412" ht="13.05" hidden="1" customHeight="1" x14ac:dyDescent="0.3"/>
    <row r="413" ht="13.05" hidden="1" customHeight="1" x14ac:dyDescent="0.3"/>
    <row r="414" ht="13.05" hidden="1" customHeight="1" x14ac:dyDescent="0.3"/>
    <row r="415" ht="13.05" hidden="1" customHeight="1" x14ac:dyDescent="0.3"/>
    <row r="416" ht="13.05" hidden="1" customHeight="1" x14ac:dyDescent="0.3"/>
    <row r="417" ht="13.05" hidden="1" customHeight="1" x14ac:dyDescent="0.3"/>
    <row r="418" ht="13.05" hidden="1" customHeight="1" x14ac:dyDescent="0.3"/>
    <row r="419" ht="13.05" hidden="1" customHeight="1" x14ac:dyDescent="0.3"/>
    <row r="420" ht="13.05" hidden="1" customHeight="1" x14ac:dyDescent="0.3"/>
    <row r="421" ht="13.05" hidden="1" customHeight="1" x14ac:dyDescent="0.3"/>
    <row r="422" ht="13.05" hidden="1" customHeight="1" x14ac:dyDescent="0.3"/>
    <row r="423" ht="13.05" hidden="1" customHeight="1" x14ac:dyDescent="0.3"/>
    <row r="424" ht="13.05" hidden="1" customHeight="1" x14ac:dyDescent="0.3"/>
    <row r="425" ht="13.05" hidden="1" customHeight="1" x14ac:dyDescent="0.3"/>
    <row r="426" ht="0" hidden="1" customHeight="1" x14ac:dyDescent="0.3"/>
    <row r="427" ht="0" hidden="1" customHeight="1" x14ac:dyDescent="0.3"/>
  </sheetData>
  <mergeCells count="1">
    <mergeCell ref="U122:U123"/>
  </mergeCells>
  <pageMargins left="0.7" right="0.7" top="0.75" bottom="0.75" header="0.3" footer="0.3"/>
  <pageSetup paperSize="9" orientation="portrait" r:id="rId1"/>
  <headerFooter differentFirst="1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ENG</vt:lpstr>
      <vt:lpstr>RUS</vt:lpstr>
      <vt:lpstr>ENG_old</vt:lpstr>
      <vt:lpstr>ENVIRONMENT</vt:lpstr>
      <vt:lpstr>GOVERNANCE</vt:lpstr>
      <vt:lpstr>SOCIAL</vt:lpstr>
      <vt:lpstr>КОРПОРАТИВНОЕ_УПРАВЛЕНИЕ</vt:lpstr>
      <vt:lpstr>СОЦИАЛЬНЫЕ_ПОКАЗАТЕЛИ</vt:lpstr>
      <vt:lpstr>ЭКОЛОГИЧЕСКИЕ_ПОКАЗАТЕЛИ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2022-07-06T10:18:11Z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sh">
    <vt:lpwstr>CE4AF8B12FFE2B783FDAE580E1FE5D720431D063E66B072EA8C41CF7B5501E9B</vt:lpwstr>
  </property>
  <property fmtid="{D5CDD505-2E9C-101B-9397-08002B2CF9AE}" pid="3" name="Hide date">
    <vt:lpwstr>2/14/2022 3:09:11 PM</vt:lpwstr>
  </property>
  <property fmtid="{D5CDD505-2E9C-101B-9397-08002B2CF9AE}" pid="4" name="Classification">
    <vt:lpwstr>Confidential</vt:lpwstr>
  </property>
</Properties>
</file>